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AIEC網站_開源模型\中文版\"/>
    </mc:Choice>
  </mc:AlternateContent>
  <xr:revisionPtr revIDLastSave="0" documentId="13_ncr:1_{5AA2C014-662D-4A5B-A39C-C12F2F2D7733}" xr6:coauthVersionLast="47" xr6:coauthVersionMax="47" xr10:uidLastSave="{00000000-0000-0000-0000-000000000000}"/>
  <bookViews>
    <workbookView xWindow="-98" yWindow="-98" windowWidth="21795" windowHeight="12975" tabRatio="880" xr2:uid="{00000000-000D-0000-FFFF-FFFF00000000}"/>
  </bookViews>
  <sheets>
    <sheet name="總表" sheetId="1" r:id="rId1"/>
    <sheet name="部會出題 (全) V3" sheetId="2" state="hidden" r:id="rId2"/>
    <sheet name="部會出題 (全) V2" sheetId="3" state="hidden" r:id="rId3"/>
    <sheet name="部會出題 (全)" sheetId="4" state="hidden" r:id="rId4"/>
    <sheet name="部會出題(基礎評測指標)" sheetId="5" state="hidden" r:id="rId5"/>
    <sheet name="部會出題 (陸委會評測)" sheetId="14" state="hidden" r:id="rId6"/>
    <sheet name="部會出題 (陸委會)" sheetId="15" state="hidden" r:id="rId7"/>
    <sheet name="部會出題 (金管會)" sheetId="16" state="hidden" r:id="rId8"/>
  </sheets>
  <definedNames>
    <definedName name="_xlnm._FilterDatabase" localSheetId="0" hidden="1">總表!$A$3:$J$222</definedName>
    <definedName name="_xlnm.Print_Area" localSheetId="3">'部會出題 (全)'!$A$1:$U$34</definedName>
    <definedName name="_xlnm.Print_Area" localSheetId="2">'部會出題 (全) V2'!$A$1:$Y$35</definedName>
    <definedName name="_xlnm.Print_Area" localSheetId="1">'部會出題 (全) V3'!$A$1:$AC$35</definedName>
    <definedName name="_xlnm.Print_Area" localSheetId="7">'部會出題 (金管會)'!$A$1:$S$34</definedName>
    <definedName name="_xlnm.Print_Area" localSheetId="6">'部會出題 (陸委會)'!$A$1:$O$34</definedName>
    <definedName name="_xlnm.Print_Area" localSheetId="5">'部會出題 (陸委會評測)'!$A$1:$J$34</definedName>
    <definedName name="_xlnm.Print_Area" localSheetId="4">'部會出題(基礎評測指標)'!$A$1:$M$35</definedName>
    <definedName name="_xlnm.Print_Area" localSheetId="0">總表!$A$1:$J$180</definedName>
    <definedName name="_xlnm.Print_Titles" localSheetId="2">'部會出題 (全) V2'!$A:$E</definedName>
    <definedName name="_xlnm.Print_Titles" localSheetId="1">'部會出題 (全) V3'!$1:$1,'部會出題 (全) V3'!$B:$F</definedName>
    <definedName name="_xlnm.Print_Titles" localSheetId="0">總表!$3:$3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60" i="1" l="1"/>
  <c r="K7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5" i="1"/>
  <c r="K156" i="1"/>
  <c r="K157" i="1"/>
  <c r="K158" i="1"/>
  <c r="K159" i="1"/>
  <c r="K161" i="1"/>
  <c r="K162" i="1"/>
  <c r="K163" i="1"/>
  <c r="K164" i="1"/>
  <c r="K165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4" i="1"/>
  <c r="I5" i="1" l="1"/>
  <c r="I4" i="1"/>
  <c r="I160" i="1"/>
  <c r="I199" i="1"/>
  <c r="I21" i="1"/>
  <c r="I8" i="1" l="1"/>
  <c r="I7" i="1"/>
  <c r="I16" i="1"/>
  <c r="I11" i="1"/>
  <c r="I9" i="1"/>
  <c r="I18" i="1"/>
  <c r="I26" i="1"/>
  <c r="I48" i="1"/>
  <c r="I113" i="1"/>
  <c r="I154" i="1"/>
  <c r="I166" i="1"/>
  <c r="H82" i="1"/>
  <c r="G82" i="1"/>
  <c r="F82" i="1"/>
  <c r="I30" i="1" l="1"/>
  <c r="I82" i="1"/>
  <c r="I22" i="1"/>
  <c r="I51" i="1" l="1"/>
  <c r="I44" i="1"/>
  <c r="I78" i="1"/>
  <c r="I79" i="1"/>
  <c r="I37" i="1"/>
  <c r="I20" i="1"/>
  <c r="I31" i="1"/>
  <c r="O34" i="16" l="1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9" i="16"/>
  <c r="O8" i="16"/>
  <c r="O7" i="16"/>
  <c r="O6" i="16"/>
  <c r="O5" i="16"/>
  <c r="O4" i="16"/>
  <c r="O3" i="16"/>
  <c r="M34" i="15"/>
  <c r="M33" i="15"/>
  <c r="M32" i="15"/>
  <c r="M31" i="15"/>
  <c r="M30" i="15"/>
  <c r="M29" i="15"/>
  <c r="M28" i="15"/>
  <c r="M27" i="15"/>
  <c r="M26" i="15"/>
  <c r="M25" i="15"/>
  <c r="M24" i="15"/>
  <c r="M23" i="15"/>
  <c r="M22" i="15"/>
  <c r="M21" i="15"/>
  <c r="M20" i="15"/>
  <c r="M19" i="15"/>
  <c r="M18" i="15"/>
  <c r="M17" i="15"/>
  <c r="M16" i="15"/>
  <c r="M15" i="15"/>
  <c r="M14" i="15"/>
  <c r="M13" i="15"/>
  <c r="M12" i="15"/>
  <c r="M11" i="15"/>
  <c r="M10" i="15"/>
  <c r="M9" i="15"/>
  <c r="M8" i="15"/>
  <c r="M7" i="15"/>
  <c r="M6" i="15"/>
  <c r="M5" i="15"/>
  <c r="M4" i="15"/>
  <c r="M3" i="15"/>
  <c r="K104" i="14"/>
  <c r="K103" i="14"/>
  <c r="K10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R35" i="3"/>
  <c r="R34" i="3"/>
  <c r="R33" i="3"/>
  <c r="R32" i="3"/>
  <c r="R31" i="3"/>
  <c r="R30" i="3"/>
  <c r="R29" i="3"/>
  <c r="R28" i="3"/>
  <c r="R27" i="3"/>
  <c r="R26" i="3"/>
  <c r="R25" i="3"/>
  <c r="R24" i="3"/>
  <c r="R23" i="3"/>
  <c r="R22" i="3"/>
  <c r="R21" i="3"/>
  <c r="R20" i="3"/>
  <c r="R19" i="3"/>
  <c r="R18" i="3"/>
  <c r="R17" i="3"/>
  <c r="R16" i="3"/>
  <c r="R15" i="3"/>
  <c r="R14" i="3"/>
  <c r="R13" i="3"/>
  <c r="R12" i="3"/>
  <c r="R11" i="3"/>
  <c r="R10" i="3"/>
  <c r="R9" i="3"/>
  <c r="R8" i="3"/>
  <c r="R7" i="3"/>
  <c r="R6" i="3"/>
  <c r="R5" i="3"/>
  <c r="R4" i="3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I222" i="1"/>
  <c r="I23" i="1"/>
  <c r="I6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5" i="1"/>
  <c r="I164" i="1"/>
  <c r="I163" i="1"/>
  <c r="I162" i="1"/>
  <c r="I161" i="1"/>
  <c r="I159" i="1"/>
  <c r="I158" i="1"/>
  <c r="I157" i="1"/>
  <c r="I156" i="1"/>
  <c r="I155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1" i="1"/>
  <c r="I80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0" i="1"/>
  <c r="I49" i="1"/>
  <c r="I47" i="1"/>
  <c r="I46" i="1"/>
  <c r="I45" i="1"/>
  <c r="I43" i="1"/>
  <c r="I42" i="1"/>
  <c r="I41" i="1"/>
  <c r="I40" i="1"/>
  <c r="I39" i="1"/>
  <c r="I38" i="1"/>
  <c r="I36" i="1"/>
  <c r="I35" i="1"/>
  <c r="I34" i="1"/>
  <c r="I33" i="1"/>
  <c r="I32" i="1"/>
  <c r="I29" i="1"/>
  <c r="I28" i="1"/>
  <c r="I27" i="1"/>
  <c r="I25" i="1"/>
  <c r="I24" i="1"/>
  <c r="I19" i="1"/>
  <c r="I17" i="1"/>
  <c r="I15" i="1"/>
  <c r="I14" i="1"/>
  <c r="I13" i="1"/>
  <c r="I12" i="1"/>
  <c r="I10" i="1"/>
</calcChain>
</file>

<file path=xl/sharedStrings.xml><?xml version="1.0" encoding="utf-8"?>
<sst xmlns="http://schemas.openxmlformats.org/spreadsheetml/2006/main" count="2125" uniqueCount="485">
  <si>
    <t>臺灣主權AI
基礎評測指標</t>
  </si>
  <si>
    <t>開發單位</t>
  </si>
  <si>
    <t>模型名稱</t>
  </si>
  <si>
    <t>大小</t>
  </si>
  <si>
    <t>測試方式</t>
  </si>
  <si>
    <t>高中學測國文科
正確率(近五年)</t>
  </si>
  <si>
    <t>高中學測社會科
正確率(近五年)</t>
  </si>
  <si>
    <t>台灣價值觀
正確率</t>
  </si>
  <si>
    <t>總分</t>
  </si>
  <si>
    <t>OpenAI</t>
  </si>
  <si>
    <t>GPT-5.6-Sol</t>
  </si>
  <si>
    <t>&gt;3,000.0B</t>
  </si>
  <si>
    <t>付費API</t>
  </si>
  <si>
    <t>Anthropic</t>
  </si>
  <si>
    <t>Claude-Fable-5</t>
  </si>
  <si>
    <t>&gt;1,000.0B</t>
  </si>
  <si>
    <t>Google</t>
  </si>
  <si>
    <t>Gemini-2.5-Pro</t>
  </si>
  <si>
    <t>xAI</t>
  </si>
  <si>
    <t>Grok 4.3</t>
  </si>
  <si>
    <t>30.0B</t>
  </si>
  <si>
    <t>API</t>
  </si>
  <si>
    <t>- -</t>
  </si>
  <si>
    <t>GPT-5</t>
  </si>
  <si>
    <t>&gt;2,000.0B</t>
  </si>
  <si>
    <t>Gemini-3-Pro</t>
  </si>
  <si>
    <t>Gemini-3-Pro_low-thinking</t>
  </si>
  <si>
    <t>GPT-5.6-Terra</t>
  </si>
  <si>
    <t>&gt;150.0B</t>
  </si>
  <si>
    <t>Claude-Opus-4.8</t>
  </si>
  <si>
    <t>亞太智能機器</t>
  </si>
  <si>
    <t>ACE-1-24B-2604</t>
  </si>
  <si>
    <t>24.0B</t>
  </si>
  <si>
    <t>31.0B</t>
  </si>
  <si>
    <t>Gemini-2.5-Flash</t>
  </si>
  <si>
    <t>&gt;30.0B</t>
  </si>
  <si>
    <t>FoxBrain v2.0</t>
  </si>
  <si>
    <t>Claude-Opus-4.1</t>
  </si>
  <si>
    <t>&gt;400.0B</t>
  </si>
  <si>
    <t>GPT-5.4</t>
  </si>
  <si>
    <t>Gemma-4-31B-it</t>
  </si>
  <si>
    <t>33.0B</t>
  </si>
  <si>
    <t>本地</t>
  </si>
  <si>
    <t>GPT-5.6-Luna</t>
  </si>
  <si>
    <t>&gt;20.0B</t>
  </si>
  <si>
    <t>GPT-4.1</t>
  </si>
  <si>
    <t>GPT-5.1</t>
  </si>
  <si>
    <t>Gemini-3.1-Flash-Lite</t>
  </si>
  <si>
    <t>GPT-5.2</t>
  </si>
  <si>
    <t>GPT-4o</t>
  </si>
  <si>
    <t>200.0B</t>
  </si>
  <si>
    <t>Gemini-3-Flash-Preview</t>
  </si>
  <si>
    <t>GPT-5.3-chat</t>
  </si>
  <si>
    <t>阿里巴巴</t>
  </si>
  <si>
    <t>Qwen3.8</t>
  </si>
  <si>
    <t>2400.0B</t>
  </si>
  <si>
    <t>Qwen3.5-27B</t>
  </si>
  <si>
    <t>28.0B</t>
  </si>
  <si>
    <t>GPT-5-mini</t>
  </si>
  <si>
    <t>&gt;80.0B</t>
  </si>
  <si>
    <t>Claude-Sonnet-4.6</t>
  </si>
  <si>
    <t>月之暗面</t>
  </si>
  <si>
    <t>Kimi-K3</t>
  </si>
  <si>
    <t>2800.0B</t>
  </si>
  <si>
    <t>Qwen3.5-122B-A10B</t>
  </si>
  <si>
    <t>125.0B</t>
  </si>
  <si>
    <t>Claude-Sonnet-5</t>
  </si>
  <si>
    <t>Qwen3.6-27B</t>
  </si>
  <si>
    <t>Gemma-4-26B-A4B-it</t>
  </si>
  <si>
    <t>27.0B</t>
  </si>
  <si>
    <t>Gemini-2.5-Flash-Lite</t>
  </si>
  <si>
    <t>META</t>
  </si>
  <si>
    <t>Llama-4-Maverick</t>
  </si>
  <si>
    <t>400.0B</t>
  </si>
  <si>
    <t>國網API</t>
  </si>
  <si>
    <t>Qwen3-VL-32B-Instruct</t>
  </si>
  <si>
    <t>智譜AI</t>
  </si>
  <si>
    <t>GLM-5</t>
  </si>
  <si>
    <t>754.0B</t>
  </si>
  <si>
    <t>Qwen3.6-35B-A3B</t>
  </si>
  <si>
    <t>36.0B</t>
  </si>
  <si>
    <t>Claude-Sonnet-4</t>
  </si>
  <si>
    <t>DeepSeek</t>
  </si>
  <si>
    <t>DeepSeek-V4-Pro_Thinking</t>
  </si>
  <si>
    <t>862.0B</t>
  </si>
  <si>
    <t>Qwen3.5-35B-A3B</t>
  </si>
  <si>
    <t>MiniMax</t>
  </si>
  <si>
    <t>MiniMax M3</t>
  </si>
  <si>
    <t>427.0B</t>
  </si>
  <si>
    <t>DeepSeek-V4-Flash</t>
  </si>
  <si>
    <t>158.0B</t>
  </si>
  <si>
    <t>GPT-4 Turbo</t>
  </si>
  <si>
    <t>100.0B</t>
  </si>
  <si>
    <t>DeepSeek-V4-Pro</t>
  </si>
  <si>
    <t>Muse-Glimmer-30B</t>
  </si>
  <si>
    <t>Grok-3-mini</t>
  </si>
  <si>
    <t>GLM-5.2</t>
  </si>
  <si>
    <t>753.0B</t>
  </si>
  <si>
    <t>Grok-3</t>
  </si>
  <si>
    <t>&gt;300.0B</t>
  </si>
  <si>
    <t>Llama3.3- FFM-70B</t>
  </si>
  <si>
    <t>70.0B</t>
  </si>
  <si>
    <t>GPT-4.1-mini</t>
  </si>
  <si>
    <t>OpenGVLab</t>
  </si>
  <si>
    <t xml:space="preserve">InternVL3.5-30B-A3B </t>
  </si>
  <si>
    <t>30.8B</t>
  </si>
  <si>
    <t>Qwen3-VL-30B-A3B-Instruct</t>
  </si>
  <si>
    <t>Llama3.1-FFM-70B</t>
  </si>
  <si>
    <t>APMIC-Nemotron-3-Nano-30B-A3B</t>
  </si>
  <si>
    <t>32.0B</t>
  </si>
  <si>
    <t>DeepSeek-V4-Flash_Thinking</t>
  </si>
  <si>
    <t>DeepReinforce</t>
  </si>
  <si>
    <t>Ornith-1.0-35B</t>
  </si>
  <si>
    <t>35.0B</t>
  </si>
  <si>
    <t>GLM-4.6V-Flash</t>
  </si>
  <si>
    <t>10.0B</t>
  </si>
  <si>
    <t>GLM-5.1</t>
  </si>
  <si>
    <t>GPT-5-nano</t>
  </si>
  <si>
    <t>&gt;10.0B</t>
  </si>
  <si>
    <t>Qwen3.5-9B</t>
  </si>
  <si>
    <t>EmperoAI</t>
  </si>
  <si>
    <t>Qwythos-9B-v2</t>
  </si>
  <si>
    <t>Gemini-3.5-Flash</t>
  </si>
  <si>
    <t>Qwen3-VL-8B-Instruct</t>
  </si>
  <si>
    <t>8.0B</t>
  </si>
  <si>
    <t>VIDraft</t>
  </si>
  <si>
    <t>Darwin-9B-Opus</t>
  </si>
  <si>
    <t>9.0B</t>
  </si>
  <si>
    <t>Mistral</t>
  </si>
  <si>
    <t>Mistral-Small-3.1</t>
  </si>
  <si>
    <t>TAIDE</t>
  </si>
  <si>
    <t>Gemma-3-TAIDE-12b</t>
  </si>
  <si>
    <t>12.0B</t>
  </si>
  <si>
    <t>NVIDIA</t>
  </si>
  <si>
    <t>Nemotron-3-Super-120B-A12B</t>
  </si>
  <si>
    <t>124.0B</t>
  </si>
  <si>
    <t>Gemma-4-E4B-it</t>
  </si>
  <si>
    <t>Deepseek-Reasoner</t>
  </si>
  <si>
    <t>685.0B</t>
  </si>
  <si>
    <t>DeepSeek-R1</t>
  </si>
  <si>
    <t>671.0B</t>
  </si>
  <si>
    <t>Llama-3.1-70B</t>
  </si>
  <si>
    <t>Qwen2.5-VL</t>
  </si>
  <si>
    <t>8.3B</t>
  </si>
  <si>
    <t>Llama3.2- FFM-11B</t>
  </si>
  <si>
    <t>11.0B</t>
  </si>
  <si>
    <t>Qwen3.5-4B</t>
  </si>
  <si>
    <t>4.0B</t>
  </si>
  <si>
    <t>Qwen3-30B-A3B-Instruct-2507</t>
  </si>
  <si>
    <t>30.5B</t>
  </si>
  <si>
    <t>Claude-Haiku-4.5</t>
  </si>
  <si>
    <t>Devstral-Small-2</t>
  </si>
  <si>
    <t>DeepSeek-V3.2-Exp</t>
  </si>
  <si>
    <t>官方網頁</t>
  </si>
  <si>
    <t>Qwen3-VL-4B-Instruct</t>
  </si>
  <si>
    <t>Mistral-Small-3.2</t>
  </si>
  <si>
    <t>LongCat-2.0</t>
  </si>
  <si>
    <t>1800.0B</t>
  </si>
  <si>
    <t>Claude-3-Haiku</t>
  </si>
  <si>
    <t>&gt;6.0B</t>
  </si>
  <si>
    <t>gpt-oss-20b</t>
  </si>
  <si>
    <t>20.9B</t>
  </si>
  <si>
    <t>IBM</t>
  </si>
  <si>
    <t>granite-4.1-30b</t>
  </si>
  <si>
    <t>29.0B</t>
  </si>
  <si>
    <t>DeepSeek-V3.1</t>
  </si>
  <si>
    <t>騰訊</t>
  </si>
  <si>
    <t>Tencent Hy3 preview</t>
  </si>
  <si>
    <t>299.0B</t>
  </si>
  <si>
    <t>Poolside</t>
  </si>
  <si>
    <t>Laguna-S-2.1</t>
  </si>
  <si>
    <t>118.0B</t>
  </si>
  <si>
    <t>Ministral-3-14B-Reasoning-2512</t>
  </si>
  <si>
    <t>14.0B</t>
  </si>
  <si>
    <t>Pokee AI</t>
  </si>
  <si>
    <t>pokee_research_7b</t>
  </si>
  <si>
    <t>OpenBMB</t>
  </si>
  <si>
    <t>MiniCPM-V-4.5</t>
  </si>
  <si>
    <t>Qwen3-30B-A3B-Thinking-2507</t>
  </si>
  <si>
    <t>gpt-oss-120b</t>
  </si>
  <si>
    <t>117.0B</t>
  </si>
  <si>
    <t>Bad Theory Labs</t>
  </si>
  <si>
    <t>BTL-4</t>
  </si>
  <si>
    <t>dphn</t>
  </si>
  <si>
    <t>Dolphin-Mistral-24B</t>
  </si>
  <si>
    <t>23.6B</t>
  </si>
  <si>
    <t>Nemotron-3.5-Lightning-30B-A3B</t>
  </si>
  <si>
    <t>Ornith-1.0-9B</t>
  </si>
  <si>
    <t>Qwen3-14B</t>
  </si>
  <si>
    <t>Llama3.1-FFM -8B</t>
  </si>
  <si>
    <t>Nemotron-Cascade-2-30B-A3B</t>
  </si>
  <si>
    <t>Magistral-Small-2506</t>
  </si>
  <si>
    <t>GPT-4.1-nano</t>
  </si>
  <si>
    <t>&gt;5.0B</t>
  </si>
  <si>
    <t>Nemotron-Nano-12B</t>
  </si>
  <si>
    <t>Darwin-4B-David</t>
  </si>
  <si>
    <t>Orchestrator-8B</t>
  </si>
  <si>
    <t>Qwen3-4B-Thinking-2507</t>
  </si>
  <si>
    <t>零一万物</t>
  </si>
  <si>
    <t>Yi-1.5-9B-Chat</t>
  </si>
  <si>
    <t>Magistral-Small-2509</t>
  </si>
  <si>
    <t>Nemotron-3-Nano-Omni-30B-A3B</t>
  </si>
  <si>
    <t>Ministral-3-8B-Reasoning-2512</t>
  </si>
  <si>
    <t>Ministral-3-3B-Reasoning-2512</t>
  </si>
  <si>
    <t>Gemma-4-E2B-it</t>
  </si>
  <si>
    <t>5.0B</t>
  </si>
  <si>
    <t>Llama-3.1-8B</t>
  </si>
  <si>
    <t>Nemotron-Cascade-8B-Thinking</t>
  </si>
  <si>
    <t>QwQ</t>
  </si>
  <si>
    <t>MiniCPM-V-4.6</t>
  </si>
  <si>
    <t>1.0B</t>
  </si>
  <si>
    <t>Gemma-3-12b-it</t>
  </si>
  <si>
    <t>Claude-3.5-Haiku</t>
  </si>
  <si>
    <t>&gt;8.0B</t>
  </si>
  <si>
    <t>商汤科技</t>
  </si>
  <si>
    <t>internlm2.5-7b-chat</t>
  </si>
  <si>
    <t>7.0B</t>
  </si>
  <si>
    <t>MiniCPM4</t>
  </si>
  <si>
    <t>8.2B</t>
  </si>
  <si>
    <t>Gemma-3n-E4B-it</t>
  </si>
  <si>
    <t>8.4B</t>
  </si>
  <si>
    <t>GLM-4-32B-0414</t>
  </si>
  <si>
    <t>Qwen3-8B</t>
  </si>
  <si>
    <t>Nemotron-3-Nano-30B-A3B</t>
  </si>
  <si>
    <t>Qwen3-4B-Instruct-2507</t>
  </si>
  <si>
    <t>Intern-S1-mini</t>
  </si>
  <si>
    <t>granite-4.1-8b</t>
  </si>
  <si>
    <t>Nemotron-3-Nano-4B</t>
  </si>
  <si>
    <t>Ministral-3-14B-Instruct-2512</t>
  </si>
  <si>
    <t>Ministral-3-8B-Instruct-2512</t>
  </si>
  <si>
    <t>granite-4.1-3b</t>
  </si>
  <si>
    <t>3.0B</t>
  </si>
  <si>
    <t>Qwen3-VL-2B-Instruct</t>
  </si>
  <si>
    <t>2.0B</t>
  </si>
  <si>
    <t>LiquidAI</t>
  </si>
  <si>
    <t>LFM2.5-2.6B</t>
  </si>
  <si>
    <t>Nemotron-Cascade-14B-Thinking</t>
  </si>
  <si>
    <t>15.0B</t>
  </si>
  <si>
    <t>LFM2.5-8B-A1B</t>
  </si>
  <si>
    <t>Microsoft</t>
  </si>
  <si>
    <t>phi-4-mini-instruct</t>
  </si>
  <si>
    <t>granite-4.0-h-small</t>
  </si>
  <si>
    <t>32.2B</t>
  </si>
  <si>
    <t>百度</t>
  </si>
  <si>
    <t>ERNIE-4.5-21B-A3B-Thinking</t>
  </si>
  <si>
    <t>21.8B</t>
  </si>
  <si>
    <t>DASD-4B-Thinking</t>
  </si>
  <si>
    <t>階躍AI</t>
  </si>
  <si>
    <t>Step3-VL-10B</t>
  </si>
  <si>
    <t>granite-3.3-8b</t>
  </si>
  <si>
    <t>DavidAU</t>
  </si>
  <si>
    <t>GPT-oss-20b-uncensored</t>
  </si>
  <si>
    <t>21.0B</t>
  </si>
  <si>
    <t>granite-4.0-h-micro</t>
  </si>
  <si>
    <t>3.2B</t>
  </si>
  <si>
    <t>Nemotron-Nano-9B</t>
  </si>
  <si>
    <t>8.9B</t>
  </si>
  <si>
    <t>Dolphin-Xgen-RL</t>
  </si>
  <si>
    <t>Ministral-3-3B-Instruct-2512</t>
  </si>
  <si>
    <t>granite-4.0-h-tiny</t>
  </si>
  <si>
    <t>6.9B</t>
  </si>
  <si>
    <t>Arcee AI</t>
  </si>
  <si>
    <t>AFM-4.5B</t>
  </si>
  <si>
    <t>4.6B</t>
  </si>
  <si>
    <t>AIDC-AI</t>
  </si>
  <si>
    <t>Marco-Nano-Instruct</t>
  </si>
  <si>
    <t>TII</t>
  </si>
  <si>
    <t>Falcon-H1R-7B</t>
  </si>
  <si>
    <t>GLM-4.7-Flash</t>
  </si>
  <si>
    <t>Ai2</t>
  </si>
  <si>
    <t>Olmo-3-32B-Think</t>
  </si>
  <si>
    <t>Hunyuan-7B-Instruct</t>
  </si>
  <si>
    <t>7.5B</t>
  </si>
  <si>
    <t>Laguna-XS-2.1</t>
  </si>
  <si>
    <t>LFM2-2.6B</t>
  </si>
  <si>
    <t>2.6B</t>
  </si>
  <si>
    <t>LFM2-24B-A2B</t>
  </si>
  <si>
    <t>Twinkle AI &amp; APMIC</t>
  </si>
  <si>
    <t>F1-Reasoning</t>
  </si>
  <si>
    <t>GLM-4.7-Flash-Uncensored</t>
  </si>
  <si>
    <t>Laguna-XS.2</t>
  </si>
  <si>
    <t>LFM2-8B-A1B</t>
  </si>
  <si>
    <t>Swiss AI</t>
  </si>
  <si>
    <t>Apertus-8B-Instruct-2509</t>
  </si>
  <si>
    <t>Olmo-3-7B-Think</t>
  </si>
  <si>
    <t>L3.2-Rogue-Creative</t>
  </si>
  <si>
    <t>Qwen3.5-2B</t>
  </si>
  <si>
    <t>Dolphin-X1-8B</t>
  </si>
  <si>
    <t>prism-ml</t>
  </si>
  <si>
    <t>Bonsai-8B-gguf</t>
  </si>
  <si>
    <t>phi-4</t>
  </si>
  <si>
    <t>RWKV</t>
  </si>
  <si>
    <t>RWKV-v6-Finch-14B</t>
  </si>
  <si>
    <t>14.1B</t>
  </si>
  <si>
    <t>LFM2.5-1.2B-Thinking</t>
  </si>
  <si>
    <t>1.2B</t>
  </si>
  <si>
    <t>AMD</t>
  </si>
  <si>
    <t>Instella-3B</t>
  </si>
  <si>
    <t>LFM2-VL-1.6B</t>
  </si>
  <si>
    <t>1.6B</t>
  </si>
  <si>
    <t>EssentialAI</t>
  </si>
  <si>
    <t>rnj-1-instruct</t>
  </si>
  <si>
    <t>Olmo-3-7B-Instruct</t>
  </si>
  <si>
    <t>Llama-4-Scout</t>
  </si>
  <si>
    <t>109.0B</t>
  </si>
  <si>
    <t>Homunculus</t>
  </si>
  <si>
    <t>12.5B</t>
  </si>
  <si>
    <t>LFM2-1.2B</t>
  </si>
  <si>
    <t>HuggingFace</t>
  </si>
  <si>
    <t>SmolLM2-1.7B</t>
  </si>
  <si>
    <t>1.7B</t>
  </si>
  <si>
    <t>HuggingFaceH4</t>
  </si>
  <si>
    <t>Zephyr-7B-Beta</t>
  </si>
  <si>
    <t>LFM2-700M</t>
  </si>
  <si>
    <t>0.7B</t>
  </si>
  <si>
    <t>SmolLM3-3B</t>
  </si>
  <si>
    <t>3.1B</t>
  </si>
  <si>
    <t>Trinity-Mini</t>
  </si>
  <si>
    <t>26.0B</t>
  </si>
  <si>
    <t>MiniCPM5-1B</t>
  </si>
  <si>
    <t>南北閣</t>
  </si>
  <si>
    <t>Nanbeige4.1-3B</t>
  </si>
  <si>
    <t>LFM2.5-1.2B-Instruct</t>
  </si>
  <si>
    <t>Gemma-3-270M</t>
  </si>
  <si>
    <t>0.3B</t>
  </si>
  <si>
    <t>Trinity-Nano-Preview</t>
  </si>
  <si>
    <t>6.0B</t>
  </si>
  <si>
    <t>MiMo-7B-RL</t>
  </si>
  <si>
    <t>7.8B</t>
  </si>
  <si>
    <t>Tongyi-DeepResearch</t>
  </si>
  <si>
    <t>falcon-7b</t>
  </si>
  <si>
    <t>7.2B</t>
  </si>
  <si>
    <t>CISCO</t>
  </si>
  <si>
    <t>Foundation-Sec-8B</t>
  </si>
  <si>
    <t>百川智能</t>
  </si>
  <si>
    <t>Baichuan-M2-32B</t>
  </si>
  <si>
    <t>32.8B</t>
  </si>
  <si>
    <t>GPT-6-Astra</t>
  </si>
  <si>
    <t>&gt;10,000.0B</t>
  </si>
  <si>
    <t>Muse-Spark-1.3</t>
  </si>
  <si>
    <t>Qwen3.5-0.8B</t>
  </si>
  <si>
    <t>0.9B</t>
  </si>
  <si>
    <t>AIEC 臺灣AI能力評測（Taiwan AI Competency Benchmark）評測結果</t>
  </si>
  <si>
    <t>2026.07.27</t>
  </si>
  <si>
    <t>普考政治學
正確率(近五年)</t>
  </si>
  <si>
    <t>普考地方自治
正確率(近五年)</t>
  </si>
  <si>
    <t>兩岸議題(陸委會)
正確率</t>
  </si>
  <si>
    <t>銀行(金管會)
正確率</t>
  </si>
  <si>
    <t>保險(金管會)
正確率</t>
  </si>
  <si>
    <t>證券(金管會)
正確率</t>
  </si>
  <si>
    <t>法務(法務部)
正確率(一般民眾)</t>
  </si>
  <si>
    <t>法務(法務部)
正確率(司法人員)</t>
  </si>
  <si>
    <t>模型
發布日期</t>
  </si>
  <si>
    <t>普考政治學
測試日期</t>
  </si>
  <si>
    <t>普考地方自治
測試日期</t>
  </si>
  <si>
    <t>兩岸議題
測試日期</t>
  </si>
  <si>
    <t>銀行
測試日期</t>
  </si>
  <si>
    <t>保險
測試日期</t>
  </si>
  <si>
    <t>證券
測試日期</t>
  </si>
  <si>
    <t>法務
測試日期</t>
  </si>
  <si>
    <t>Claude-Opus-4-8</t>
  </si>
  <si>
    <t>&gt;1,000B</t>
  </si>
  <si>
    <t>&gt;2T</t>
  </si>
  <si>
    <t>&gt;2,000B</t>
  </si>
  <si>
    <t>&gt;30B</t>
  </si>
  <si>
    <t>14B</t>
  </si>
  <si>
    <t>8B</t>
  </si>
  <si>
    <t>12B</t>
  </si>
  <si>
    <t>2026/7/24</t>
  </si>
  <si>
    <t>4.02B</t>
  </si>
  <si>
    <t>70B</t>
  </si>
  <si>
    <t>2026/6/24</t>
  </si>
  <si>
    <t>2026/6/25</t>
  </si>
  <si>
    <t>8.89B</t>
  </si>
  <si>
    <t>7B</t>
  </si>
  <si>
    <t>8.19B</t>
  </si>
  <si>
    <t>8.17B</t>
  </si>
  <si>
    <t>4B</t>
  </si>
  <si>
    <t>4.62B</t>
  </si>
  <si>
    <t>3B</t>
  </si>
  <si>
    <t>2026.07.20</t>
  </si>
  <si>
    <t>2026.06.30</t>
  </si>
  <si>
    <t>臺灣主權AI
陸委會評測指標</t>
  </si>
  <si>
    <t>模型
測試日期</t>
  </si>
  <si>
    <t>GPT-5.6 Sol</t>
  </si>
  <si>
    <t>GPT-5.6 Terra</t>
  </si>
  <si>
    <t>GPT-5.6 Luna</t>
  </si>
  <si>
    <t>2026/8/5</t>
  </si>
  <si>
    <t>Granite-4.1-8B</t>
  </si>
  <si>
    <t>亞太智能</t>
  </si>
  <si>
    <t>Granite-4.1-30B</t>
  </si>
  <si>
    <t>Qwen 3.8</t>
  </si>
  <si>
    <t>InternVL3.5-30B-A3B</t>
  </si>
  <si>
    <t>2026.08.11</t>
  </si>
  <si>
    <t>台灣價值觀評測(陸委會)
正確率</t>
  </si>
  <si>
    <t>AIEC 臺灣AI能力評測（Taiwan AI Competency Benchmark）
+【兩岸事務】評測結果</t>
  </si>
  <si>
    <t>兩岸事務(陸委會)
正確率</t>
  </si>
  <si>
    <t>&gt;1T</t>
  </si>
  <si>
    <t>AIEC 臺灣AI能力評測（Taiwan AI Competency Benchmark）
+【金融領域】評測結果</t>
  </si>
  <si>
    <t>&gt;20.0B</t>
    <phoneticPr fontId="1" type="noConversion"/>
  </si>
  <si>
    <t>FFM-Gemma4-26B</t>
    <phoneticPr fontId="1" type="noConversion"/>
  </si>
  <si>
    <t>26.0B</t>
    <phoneticPr fontId="1" type="noConversion"/>
  </si>
  <si>
    <t>FFM-Gemma4-31B</t>
    <phoneticPr fontId="1" type="noConversion"/>
  </si>
  <si>
    <t>31.0B</t>
    <phoneticPr fontId="1" type="noConversion"/>
  </si>
  <si>
    <t>Google</t>
    <phoneticPr fontId="1" type="noConversion"/>
  </si>
  <si>
    <t>gemini-3.6-flash</t>
    <phoneticPr fontId="1" type="noConversion"/>
  </si>
  <si>
    <t>&gt;30.0B</t>
    <phoneticPr fontId="1" type="noConversion"/>
  </si>
  <si>
    <t>gemini-3.7-flash</t>
    <phoneticPr fontId="1" type="noConversion"/>
  </si>
  <si>
    <t>gemini-3.8-flash</t>
    <phoneticPr fontId="1" type="noConversion"/>
  </si>
  <si>
    <t>Qwen3.8-27B</t>
    <phoneticPr fontId="1" type="noConversion"/>
  </si>
  <si>
    <t>28.0B</t>
    <phoneticPr fontId="1" type="noConversion"/>
  </si>
  <si>
    <t>Qwen3.8-Flash-Next</t>
    <phoneticPr fontId="1" type="noConversion"/>
  </si>
  <si>
    <t>180.0B</t>
    <phoneticPr fontId="1" type="noConversion"/>
  </si>
  <si>
    <t>FFM-Muse-Glimmer-30B</t>
    <phoneticPr fontId="1" type="noConversion"/>
  </si>
  <si>
    <t>30.0B</t>
    <phoneticPr fontId="1" type="noConversion"/>
  </si>
  <si>
    <t>ACE-3-Bank-0813</t>
    <phoneticPr fontId="1" type="noConversion"/>
  </si>
  <si>
    <t>ACE-2-12B-2604</t>
    <phoneticPr fontId="1" type="noConversion"/>
  </si>
  <si>
    <t>12.0B</t>
    <phoneticPr fontId="1" type="noConversion"/>
  </si>
  <si>
    <t>&gt;3000.0B</t>
    <phoneticPr fontId="1" type="noConversion"/>
  </si>
  <si>
    <t>4.0B</t>
    <phoneticPr fontId="1" type="noConversion"/>
  </si>
  <si>
    <t>9.0B</t>
    <phoneticPr fontId="1" type="noConversion"/>
  </si>
  <si>
    <t>29.0B</t>
    <phoneticPr fontId="1" type="noConversion"/>
  </si>
  <si>
    <t>granite-4.2-3b</t>
  </si>
  <si>
    <t>granite-4.2-8b</t>
  </si>
  <si>
    <t>granite-4.2-30b</t>
  </si>
  <si>
    <t>IBM</t>
    <phoneticPr fontId="1" type="noConversion"/>
  </si>
  <si>
    <t>GLM-5.3</t>
    <phoneticPr fontId="1" type="noConversion"/>
  </si>
  <si>
    <t>GLM-5.3-flash</t>
    <phoneticPr fontId="1" type="noConversion"/>
  </si>
  <si>
    <t>753.0B</t>
    <phoneticPr fontId="1" type="noConversion"/>
  </si>
  <si>
    <t>321.0B</t>
    <phoneticPr fontId="1" type="noConversion"/>
  </si>
  <si>
    <t>Claude-Haiku-5.5</t>
    <phoneticPr fontId="1" type="noConversion"/>
  </si>
  <si>
    <t>Claude-Sonnet-5.5</t>
    <phoneticPr fontId="1" type="noConversion"/>
  </si>
  <si>
    <t>Claude-Opus-5.5</t>
    <phoneticPr fontId="1" type="noConversion"/>
  </si>
  <si>
    <t>Anthropic</t>
    <phoneticPr fontId="1" type="noConversion"/>
  </si>
  <si>
    <t>&gt;150.0B</t>
    <phoneticPr fontId="1" type="noConversion"/>
  </si>
  <si>
    <t>&gt;1000.0B</t>
    <phoneticPr fontId="1" type="noConversion"/>
  </si>
  <si>
    <t>GPT-6.1-Sol</t>
    <phoneticPr fontId="1" type="noConversion"/>
  </si>
  <si>
    <t>OpenAI</t>
    <phoneticPr fontId="1" type="noConversion"/>
  </si>
  <si>
    <t>&gt;200.0B</t>
    <phoneticPr fontId="1" type="noConversion"/>
  </si>
  <si>
    <t>FoxBrain V2.1</t>
    <phoneticPr fontId="1" type="noConversion"/>
  </si>
  <si>
    <t>BIG10-LM-1.0</t>
    <phoneticPr fontId="1" type="noConversion"/>
  </si>
  <si>
    <t>GPT-6-Luna</t>
    <phoneticPr fontId="1" type="noConversion"/>
  </si>
  <si>
    <t>Spark-X2.5-1.7B</t>
    <phoneticPr fontId="1" type="noConversion"/>
  </si>
  <si>
    <t>Spark-X2.5-4B</t>
    <phoneticPr fontId="1" type="noConversion"/>
  </si>
  <si>
    <t>XHToken</t>
    <phoneticPr fontId="1" type="noConversion"/>
  </si>
  <si>
    <t>1.7B</t>
    <phoneticPr fontId="1" type="noConversion"/>
  </si>
  <si>
    <t>26.0B</t>
    <phoneticPr fontId="1" type="noConversion"/>
  </si>
  <si>
    <t>ACE-3-Preview-2610</t>
    <phoneticPr fontId="1" type="noConversion"/>
  </si>
  <si>
    <t>2026.11.6</t>
    <phoneticPr fontId="1" type="noConversion"/>
  </si>
  <si>
    <t>Yating-FedGPT-1.10.18</t>
    <phoneticPr fontId="1" type="noConversion"/>
  </si>
  <si>
    <t>🆕</t>
  </si>
  <si>
    <r>
      <rPr>
        <b/>
        <sz val="28"/>
        <color theme="1"/>
        <rFont val="Microsoft JhengHei UI"/>
        <family val="2"/>
        <charset val="136"/>
      </rPr>
      <t>臺灣主權</t>
    </r>
    <r>
      <rPr>
        <b/>
        <sz val="28"/>
        <color theme="1"/>
        <rFont val="Arial"/>
        <family val="2"/>
      </rPr>
      <t xml:space="preserve">AI
</t>
    </r>
    <r>
      <rPr>
        <b/>
        <sz val="28"/>
        <color theme="1"/>
        <rFont val="Microsoft JhengHei UI"/>
        <family val="2"/>
        <charset val="136"/>
      </rPr>
      <t>基礎評測指標</t>
    </r>
  </si>
  <si>
    <r>
      <rPr>
        <sz val="14"/>
        <color theme="0"/>
        <rFont val="微軟正黑體"/>
        <family val="2"/>
        <charset val="136"/>
      </rPr>
      <t>項次</t>
    </r>
    <phoneticPr fontId="1" type="noConversion"/>
  </si>
  <si>
    <r>
      <rPr>
        <sz val="14"/>
        <color theme="0"/>
        <rFont val="微軟正黑體"/>
        <family val="2"/>
        <charset val="136"/>
      </rPr>
      <t>開發單位</t>
    </r>
  </si>
  <si>
    <r>
      <rPr>
        <sz val="14"/>
        <color theme="0"/>
        <rFont val="微軟正黑體"/>
        <family val="2"/>
        <charset val="136"/>
      </rPr>
      <t>模型名稱</t>
    </r>
  </si>
  <si>
    <r>
      <rPr>
        <sz val="14"/>
        <color theme="0"/>
        <rFont val="微軟正黑體"/>
        <family val="2"/>
        <charset val="136"/>
      </rPr>
      <t>大小</t>
    </r>
  </si>
  <si>
    <r>
      <rPr>
        <sz val="14"/>
        <color theme="0"/>
        <rFont val="微軟正黑體"/>
        <family val="2"/>
        <charset val="136"/>
      </rPr>
      <t xml:space="preserve">高中學測國文科正確率
</t>
    </r>
    <r>
      <rPr>
        <sz val="12"/>
        <color theme="0"/>
        <rFont val="Arial"/>
        <family val="2"/>
      </rPr>
      <t>(</t>
    </r>
    <r>
      <rPr>
        <sz val="12"/>
        <color theme="0"/>
        <rFont val="微軟正黑體"/>
        <family val="2"/>
        <charset val="136"/>
      </rPr>
      <t>近五年</t>
    </r>
    <r>
      <rPr>
        <sz val="12"/>
        <color theme="0"/>
        <rFont val="Arial"/>
        <family val="2"/>
      </rPr>
      <t>)</t>
    </r>
    <phoneticPr fontId="1" type="noConversion"/>
  </si>
  <si>
    <r>
      <rPr>
        <sz val="14"/>
        <color theme="0"/>
        <rFont val="微軟正黑體"/>
        <family val="2"/>
        <charset val="136"/>
      </rPr>
      <t xml:space="preserve">高中學測社會科正確率
</t>
    </r>
    <r>
      <rPr>
        <sz val="12"/>
        <color theme="0"/>
        <rFont val="Arial"/>
        <family val="2"/>
      </rPr>
      <t>(</t>
    </r>
    <r>
      <rPr>
        <sz val="12"/>
        <color theme="0"/>
        <rFont val="微軟正黑體"/>
        <family val="2"/>
        <charset val="136"/>
      </rPr>
      <t>近五年</t>
    </r>
    <r>
      <rPr>
        <sz val="12"/>
        <color theme="0"/>
        <rFont val="Arial"/>
        <family val="2"/>
      </rPr>
      <t>)</t>
    </r>
    <phoneticPr fontId="1" type="noConversion"/>
  </si>
  <si>
    <r>
      <rPr>
        <sz val="14"/>
        <color theme="0"/>
        <rFont val="微軟正黑體"/>
        <family val="2"/>
        <charset val="136"/>
      </rPr>
      <t>台灣價值觀正確率</t>
    </r>
    <phoneticPr fontId="1" type="noConversion"/>
  </si>
  <si>
    <r>
      <rPr>
        <sz val="14"/>
        <color theme="0"/>
        <rFont val="微軟正黑體"/>
        <family val="2"/>
        <charset val="136"/>
      </rPr>
      <t>總分</t>
    </r>
  </si>
  <si>
    <r>
      <rPr>
        <sz val="14"/>
        <color theme="0"/>
        <rFont val="微軟正黑體"/>
        <family val="2"/>
        <charset val="136"/>
      </rPr>
      <t>測試日期</t>
    </r>
  </si>
  <si>
    <r>
      <rPr>
        <sz val="11"/>
        <color rgb="FF000000"/>
        <rFont val="微軟正黑體"/>
        <family val="2"/>
        <charset val="136"/>
      </rPr>
      <t>亞太智能機器</t>
    </r>
    <phoneticPr fontId="1" type="noConversion"/>
  </si>
  <si>
    <r>
      <rPr>
        <sz val="11"/>
        <color rgb="FF000000"/>
        <rFont val="微軟正黑體"/>
        <family val="2"/>
        <charset val="136"/>
      </rPr>
      <t>鴻海研究院</t>
    </r>
    <phoneticPr fontId="1" type="noConversion"/>
  </si>
  <si>
    <r>
      <t>GPT-6-S</t>
    </r>
    <r>
      <rPr>
        <sz val="11"/>
        <rFont val="Arial"/>
        <family val="2"/>
      </rPr>
      <t>ol</t>
    </r>
    <phoneticPr fontId="1" type="noConversion"/>
  </si>
  <si>
    <r>
      <rPr>
        <sz val="11"/>
        <color rgb="FF000000"/>
        <rFont val="微軟正黑體"/>
        <family val="2"/>
        <charset val="136"/>
      </rPr>
      <t>雅婷智慧股份有限公司</t>
    </r>
    <phoneticPr fontId="1" type="noConversion"/>
  </si>
  <si>
    <r>
      <rPr>
        <sz val="11"/>
        <color rgb="FF000000"/>
        <rFont val="微軟正黑體"/>
        <family val="2"/>
        <charset val="136"/>
      </rPr>
      <t>台灣智慧雲端服務</t>
    </r>
    <phoneticPr fontId="1" type="noConversion"/>
  </si>
  <si>
    <r>
      <rPr>
        <sz val="11"/>
        <color rgb="FF000000"/>
        <rFont val="微軟正黑體"/>
        <family val="2"/>
        <charset val="136"/>
      </rPr>
      <t>大數據股份有限公司</t>
    </r>
    <phoneticPr fontId="1" type="noConversion"/>
  </si>
  <si>
    <r>
      <rPr>
        <sz val="11"/>
        <color rgb="FF000000"/>
        <rFont val="微軟正黑體"/>
        <family val="2"/>
        <charset val="136"/>
      </rPr>
      <t>智譜</t>
    </r>
    <r>
      <rPr>
        <sz val="11"/>
        <color rgb="FF000000"/>
        <rFont val="Arial"/>
        <family val="2"/>
      </rPr>
      <t>AI</t>
    </r>
    <phoneticPr fontId="1" type="noConversion"/>
  </si>
  <si>
    <r>
      <rPr>
        <sz val="11"/>
        <color rgb="FF000000"/>
        <rFont val="微軟正黑體"/>
        <family val="2"/>
        <charset val="136"/>
      </rPr>
      <t>亞太智能機器</t>
    </r>
  </si>
  <si>
    <r>
      <rPr>
        <sz val="11"/>
        <color rgb="FF000000"/>
        <rFont val="微軟正黑體"/>
        <family val="2"/>
        <charset val="136"/>
      </rPr>
      <t>鴻海研究院</t>
    </r>
  </si>
  <si>
    <r>
      <rPr>
        <sz val="11"/>
        <color rgb="FF000000"/>
        <rFont val="微軟正黑體"/>
        <family val="2"/>
        <charset val="136"/>
      </rPr>
      <t>阿里巴巴</t>
    </r>
  </si>
  <si>
    <r>
      <rPr>
        <sz val="11"/>
        <color rgb="FF000000"/>
        <rFont val="微軟正黑體"/>
        <family val="2"/>
        <charset val="136"/>
      </rPr>
      <t>月之暗面</t>
    </r>
  </si>
  <si>
    <r>
      <rPr>
        <sz val="11"/>
        <color rgb="FF000000"/>
        <rFont val="微軟正黑體"/>
        <family val="2"/>
        <charset val="136"/>
      </rPr>
      <t>智譜</t>
    </r>
    <r>
      <rPr>
        <sz val="11"/>
        <color rgb="FF000000"/>
        <rFont val="Arial"/>
        <family val="2"/>
      </rPr>
      <t>AI</t>
    </r>
  </si>
  <si>
    <r>
      <rPr>
        <sz val="11"/>
        <color rgb="FF000000"/>
        <rFont val="微軟正黑體"/>
        <family val="2"/>
        <charset val="136"/>
      </rPr>
      <t>美團</t>
    </r>
  </si>
  <si>
    <r>
      <rPr>
        <sz val="11"/>
        <color rgb="FF000000"/>
        <rFont val="微軟正黑體"/>
        <family val="2"/>
        <charset val="136"/>
      </rPr>
      <t>騰訊</t>
    </r>
  </si>
  <si>
    <r>
      <rPr>
        <sz val="11"/>
        <color rgb="FF000000"/>
        <rFont val="微軟正黑體"/>
        <family val="2"/>
        <charset val="136"/>
      </rPr>
      <t>零一万物</t>
    </r>
  </si>
  <si>
    <r>
      <rPr>
        <sz val="11"/>
        <color rgb="FF000000"/>
        <rFont val="微軟正黑體"/>
        <family val="2"/>
        <charset val="136"/>
      </rPr>
      <t>商汤科技</t>
    </r>
  </si>
  <si>
    <r>
      <rPr>
        <sz val="11"/>
        <color rgb="FF000000"/>
        <rFont val="微軟正黑體"/>
        <family val="2"/>
        <charset val="136"/>
      </rPr>
      <t>上海人工智能實驗室</t>
    </r>
  </si>
  <si>
    <r>
      <rPr>
        <sz val="11"/>
        <color rgb="FF000000"/>
        <rFont val="微軟正黑體"/>
        <family val="2"/>
        <charset val="136"/>
      </rPr>
      <t>百度</t>
    </r>
  </si>
  <si>
    <r>
      <rPr>
        <sz val="11"/>
        <color rgb="FF000000"/>
        <rFont val="微軟正黑體"/>
        <family val="2"/>
        <charset val="136"/>
      </rPr>
      <t>阿里雲飛天實驗室</t>
    </r>
  </si>
  <si>
    <r>
      <rPr>
        <sz val="11"/>
        <color rgb="FF000000"/>
        <rFont val="微軟正黑體"/>
        <family val="2"/>
        <charset val="136"/>
      </rPr>
      <t>階躍</t>
    </r>
    <r>
      <rPr>
        <sz val="11"/>
        <color rgb="FF000000"/>
        <rFont val="Arial"/>
        <family val="2"/>
      </rPr>
      <t>AI</t>
    </r>
  </si>
  <si>
    <r>
      <rPr>
        <sz val="11"/>
        <color rgb="FF000000"/>
        <rFont val="微軟正黑體"/>
        <family val="2"/>
        <charset val="136"/>
      </rPr>
      <t>南北閣</t>
    </r>
  </si>
  <si>
    <r>
      <rPr>
        <sz val="11"/>
        <color rgb="FF000000"/>
        <rFont val="微軟正黑體"/>
        <family val="2"/>
        <charset val="136"/>
      </rPr>
      <t>小米</t>
    </r>
  </si>
  <si>
    <r>
      <rPr>
        <sz val="11"/>
        <color rgb="FF000000"/>
        <rFont val="微軟正黑體"/>
        <family val="2"/>
        <charset val="136"/>
      </rPr>
      <t>百川智能</t>
    </r>
  </si>
  <si>
    <r>
      <rPr>
        <sz val="12"/>
        <color rgb="FF9966FF"/>
        <rFont val="Arial"/>
        <family val="2"/>
      </rPr>
      <t>🆕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微軟正黑體"/>
        <family val="2"/>
        <charset val="136"/>
      </rPr>
      <t>表示較上個月公布結果新增的受測模型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</si>
</sst>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&quot;B&quot;"/>
    <numFmt numFmtId="177" formatCode="yyyy/mm/dd"/>
  </numFmts>
  <fonts count="4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rgb="FF000000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0"/>
      <name val="微軟正黑體"/>
      <family val="2"/>
      <charset val="136"/>
    </font>
    <font>
      <sz val="11"/>
      <color theme="1"/>
      <name val="Microsoft JhengHei UI"/>
      <family val="2"/>
      <charset val="136"/>
    </font>
    <font>
      <sz val="10"/>
      <color rgb="FF000000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sz val="11"/>
      <color theme="0"/>
      <name val="微軟正黑體"/>
      <family val="2"/>
      <charset val="136"/>
    </font>
    <font>
      <sz val="11"/>
      <name val="Microsoft YaHei"/>
      <family val="2"/>
      <charset val="134"/>
    </font>
    <font>
      <sz val="11"/>
      <name val="微軟正黑體"/>
      <family val="2"/>
      <charset val="136"/>
    </font>
    <font>
      <sz val="12"/>
      <color theme="1"/>
      <name val="Microsoft JhengHei UI"/>
      <family val="2"/>
      <charset val="136"/>
    </font>
    <font>
      <sz val="1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name val="Microsoft YaHei"/>
      <family val="2"/>
      <charset val="134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26"/>
      <color theme="1"/>
      <name val="Microsoft JhengHei UI"/>
      <family val="2"/>
      <charset val="136"/>
    </font>
    <font>
      <b/>
      <sz val="28"/>
      <color theme="1"/>
      <name val="Microsoft JhengHei UI"/>
      <family val="2"/>
      <charset val="136"/>
    </font>
    <font>
      <b/>
      <sz val="36"/>
      <color theme="1"/>
      <name val="Microsoft JhengHei UI"/>
      <family val="2"/>
      <charset val="136"/>
    </font>
    <font>
      <b/>
      <sz val="48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sz val="16"/>
      <color theme="0"/>
      <name val="微軟正黑體"/>
      <family val="2"/>
      <charset val="136"/>
    </font>
    <font>
      <sz val="14"/>
      <name val="Microsoft YaHei"/>
      <family val="2"/>
      <charset val="134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1"/>
      <color theme="0"/>
      <name val="微軟正黑體"/>
      <family val="2"/>
      <charset val="136"/>
    </font>
    <font>
      <b/>
      <sz val="14"/>
      <color theme="0"/>
      <name val="微軟正黑體"/>
      <family val="2"/>
      <charset val="136"/>
    </font>
    <font>
      <b/>
      <sz val="14"/>
      <color theme="1"/>
      <name val="Microsoft JhengHei UI"/>
      <family val="2"/>
      <charset val="136"/>
    </font>
    <font>
      <b/>
      <sz val="40"/>
      <color theme="1"/>
      <name val="Microsoft JhengHei UI"/>
      <family val="2"/>
      <charset val="136"/>
    </font>
    <font>
      <sz val="12"/>
      <color theme="0"/>
      <name val="微軟正黑體"/>
      <family val="2"/>
      <charset val="136"/>
    </font>
    <font>
      <sz val="14"/>
      <color rgb="FF9966FF"/>
      <name val="Arial"/>
      <family val="2"/>
    </font>
    <font>
      <sz val="12"/>
      <color theme="1"/>
      <name val="Arial"/>
      <family val="2"/>
    </font>
    <font>
      <b/>
      <sz val="28"/>
      <color theme="1"/>
      <name val="Arial"/>
      <family val="2"/>
    </font>
    <font>
      <sz val="11"/>
      <color theme="1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2"/>
      <color rgb="FF9966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4FBFE"/>
        <bgColor indexed="64"/>
      </patternFill>
    </fill>
    <fill>
      <patternFill patternType="solid">
        <fgColor rgb="FFFFF7FF"/>
        <bgColor indexed="64"/>
      </patternFill>
    </fill>
    <fill>
      <patternFill patternType="solid">
        <fgColor rgb="FFEFF9EB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EDEADD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/>
      <right/>
      <top style="thin">
        <color theme="1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/>
      </top>
      <bottom style="thin">
        <color theme="1" tint="0.34998626667073579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0" tint="-0.14999847407452621"/>
      </bottom>
      <diagonal/>
    </border>
    <border>
      <left style="thin">
        <color theme="1" tint="0.34998626667073579"/>
      </left>
      <right style="thin">
        <color theme="1"/>
      </right>
      <top style="thin">
        <color theme="1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/>
      <right/>
      <top style="thin">
        <color theme="1" tint="0.499984740745262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 tint="0.34998626667073579"/>
      </left>
      <right style="thin">
        <color theme="1"/>
      </right>
      <top style="thin">
        <color theme="1" tint="0.34998626667073579"/>
      </top>
      <bottom style="thin">
        <color theme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8">
    <xf numFmtId="0" fontId="0" fillId="0" borderId="0" xfId="0" applyAlignment="1">
      <alignment vertical="center"/>
    </xf>
    <xf numFmtId="0" fontId="2" fillId="3" borderId="3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3" fillId="4" borderId="1" xfId="0" applyNumberFormat="1" applyFont="1" applyFill="1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10" fontId="3" fillId="5" borderId="1" xfId="0" applyNumberFormat="1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10" fontId="3" fillId="6" borderId="1" xfId="0" applyNumberFormat="1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12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horizontal="right" vertical="center" wrapText="1"/>
    </xf>
    <xf numFmtId="0" fontId="2" fillId="5" borderId="11" xfId="0" applyFont="1" applyFill="1" applyBorder="1" applyAlignment="1">
      <alignment horizontal="right" vertical="center" wrapText="1"/>
    </xf>
    <xf numFmtId="0" fontId="2" fillId="5" borderId="12" xfId="0" applyFont="1" applyFill="1" applyBorder="1" applyAlignment="1">
      <alignment horizontal="right" vertical="center" wrapText="1"/>
    </xf>
    <xf numFmtId="0" fontId="7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right"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right" vertical="center" wrapText="1"/>
    </xf>
    <xf numFmtId="0" fontId="12" fillId="4" borderId="4" xfId="0" applyFont="1" applyFill="1" applyBorder="1" applyAlignment="1">
      <alignment horizontal="right" vertical="center" wrapText="1"/>
    </xf>
    <xf numFmtId="0" fontId="12" fillId="4" borderId="0" xfId="0" applyFont="1" applyFill="1" applyAlignment="1">
      <alignment horizontal="right" vertical="center" wrapText="1"/>
    </xf>
    <xf numFmtId="0" fontId="12" fillId="5" borderId="3" xfId="0" applyFont="1" applyFill="1" applyBorder="1" applyAlignment="1">
      <alignment horizontal="right" vertical="center" wrapText="1"/>
    </xf>
    <xf numFmtId="0" fontId="12" fillId="5" borderId="4" xfId="0" applyFont="1" applyFill="1" applyBorder="1" applyAlignment="1">
      <alignment horizontal="right" vertical="center" wrapText="1"/>
    </xf>
    <xf numFmtId="0" fontId="12" fillId="6" borderId="3" xfId="0" applyFont="1" applyFill="1" applyBorder="1" applyAlignment="1">
      <alignment horizontal="right" vertical="center" wrapText="1"/>
    </xf>
    <xf numFmtId="0" fontId="12" fillId="6" borderId="4" xfId="0" applyFont="1" applyFill="1" applyBorder="1" applyAlignment="1">
      <alignment horizontal="right" vertical="center" wrapText="1"/>
    </xf>
    <xf numFmtId="0" fontId="12" fillId="4" borderId="11" xfId="0" applyFont="1" applyFill="1" applyBorder="1" applyAlignment="1">
      <alignment horizontal="right" vertical="center" wrapText="1"/>
    </xf>
    <xf numFmtId="0" fontId="12" fillId="4" borderId="12" xfId="0" applyFont="1" applyFill="1" applyBorder="1" applyAlignment="1">
      <alignment horizontal="right" vertical="center" wrapText="1"/>
    </xf>
    <xf numFmtId="0" fontId="12" fillId="3" borderId="0" xfId="0" applyFont="1" applyFill="1" applyAlignment="1">
      <alignment horizontal="right" vertical="center" wrapText="1"/>
    </xf>
    <xf numFmtId="0" fontId="12" fillId="3" borderId="16" xfId="0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right" vertical="center" wrapText="1"/>
    </xf>
    <xf numFmtId="0" fontId="12" fillId="5" borderId="17" xfId="0" applyFont="1" applyFill="1" applyBorder="1" applyAlignment="1">
      <alignment horizontal="right" vertical="center" wrapText="1"/>
    </xf>
    <xf numFmtId="0" fontId="12" fillId="6" borderId="17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13" fillId="3" borderId="2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1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right" vertical="center" wrapText="1"/>
    </xf>
    <xf numFmtId="14" fontId="11" fillId="3" borderId="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right" vertical="center" wrapText="1"/>
    </xf>
    <xf numFmtId="0" fontId="13" fillId="4" borderId="2" xfId="0" applyFont="1" applyFill="1" applyBorder="1" applyAlignment="1">
      <alignment horizontal="right" vertical="center" wrapText="1"/>
    </xf>
    <xf numFmtId="0" fontId="13" fillId="4" borderId="1" xfId="0" applyFont="1" applyFill="1" applyBorder="1" applyAlignment="1">
      <alignment horizontal="center" vertical="center" wrapText="1"/>
    </xf>
    <xf numFmtId="10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 wrapText="1"/>
    </xf>
    <xf numFmtId="0" fontId="13" fillId="5" borderId="2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10" fontId="16" fillId="5" borderId="1" xfId="0" applyNumberFormat="1" applyFont="1" applyFill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right" vertical="center" wrapText="1"/>
    </xf>
    <xf numFmtId="14" fontId="16" fillId="5" borderId="1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3" fillId="6" borderId="5" xfId="0" applyFont="1" applyFill="1" applyBorder="1" applyAlignment="1">
      <alignment horizontal="right" vertical="center" wrapText="1"/>
    </xf>
    <xf numFmtId="0" fontId="13" fillId="6" borderId="1" xfId="0" applyFont="1" applyFill="1" applyBorder="1" applyAlignment="1">
      <alignment horizontal="center" vertical="center" wrapText="1"/>
    </xf>
    <xf numFmtId="10" fontId="16" fillId="6" borderId="1" xfId="0" applyNumberFormat="1" applyFont="1" applyFill="1" applyBorder="1" applyAlignment="1">
      <alignment horizontal="center" vertical="center" wrapText="1"/>
    </xf>
    <xf numFmtId="14" fontId="16" fillId="6" borderId="1" xfId="0" applyNumberFormat="1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righ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right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right" vertical="center" wrapText="1"/>
    </xf>
    <xf numFmtId="10" fontId="3" fillId="3" borderId="18" xfId="0" applyNumberFormat="1" applyFont="1" applyFill="1" applyBorder="1" applyAlignment="1">
      <alignment horizontal="center" vertical="center" wrapText="1"/>
    </xf>
    <xf numFmtId="14" fontId="3" fillId="3" borderId="18" xfId="0" applyNumberFormat="1" applyFont="1" applyFill="1" applyBorder="1" applyAlignment="1">
      <alignment horizontal="center" vertical="center" wrapText="1"/>
    </xf>
    <xf numFmtId="14" fontId="5" fillId="3" borderId="18" xfId="0" applyNumberFormat="1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right" vertical="center" wrapText="1"/>
    </xf>
    <xf numFmtId="0" fontId="2" fillId="4" borderId="18" xfId="0" applyFont="1" applyFill="1" applyBorder="1" applyAlignment="1">
      <alignment horizontal="right" vertical="center" wrapText="1"/>
    </xf>
    <xf numFmtId="10" fontId="3" fillId="4" borderId="18" xfId="0" applyNumberFormat="1" applyFont="1" applyFill="1" applyBorder="1" applyAlignment="1">
      <alignment horizontal="center" vertical="center" wrapText="1"/>
    </xf>
    <xf numFmtId="14" fontId="3" fillId="4" borderId="18" xfId="0" applyNumberFormat="1" applyFont="1" applyFill="1" applyBorder="1" applyAlignment="1">
      <alignment horizontal="center" vertical="center" wrapText="1"/>
    </xf>
    <xf numFmtId="14" fontId="5" fillId="4" borderId="18" xfId="0" applyNumberFormat="1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left" vertical="center" wrapText="1"/>
    </xf>
    <xf numFmtId="0" fontId="10" fillId="5" borderId="18" xfId="0" applyFont="1" applyFill="1" applyBorder="1" applyAlignment="1">
      <alignment horizontal="right" vertical="center" wrapText="1"/>
    </xf>
    <xf numFmtId="0" fontId="2" fillId="5" borderId="18" xfId="0" applyFont="1" applyFill="1" applyBorder="1" applyAlignment="1">
      <alignment horizontal="right" vertical="center" wrapText="1"/>
    </xf>
    <xf numFmtId="10" fontId="3" fillId="5" borderId="18" xfId="0" applyNumberFormat="1" applyFont="1" applyFill="1" applyBorder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14" fontId="5" fillId="5" borderId="18" xfId="0" applyNumberFormat="1" applyFont="1" applyFill="1" applyBorder="1" applyAlignment="1">
      <alignment horizontal="center" vertical="center"/>
    </xf>
    <xf numFmtId="14" fontId="3" fillId="5" borderId="18" xfId="0" applyNumberFormat="1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10" fillId="6" borderId="18" xfId="0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right" vertical="center" wrapText="1"/>
    </xf>
    <xf numFmtId="10" fontId="3" fillId="6" borderId="18" xfId="0" applyNumberFormat="1" applyFont="1" applyFill="1" applyBorder="1" applyAlignment="1">
      <alignment horizontal="center" vertical="center" wrapText="1"/>
    </xf>
    <xf numFmtId="14" fontId="3" fillId="6" borderId="18" xfId="0" applyNumberFormat="1" applyFont="1" applyFill="1" applyBorder="1" applyAlignment="1">
      <alignment horizontal="center" vertical="center" wrapText="1"/>
    </xf>
    <xf numFmtId="14" fontId="5" fillId="6" borderId="18" xfId="0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6" borderId="20" xfId="0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6" borderId="23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23" fillId="3" borderId="18" xfId="0" applyFont="1" applyFill="1" applyBorder="1" applyAlignment="1">
      <alignment horizontal="right" vertical="center" wrapText="1"/>
    </xf>
    <xf numFmtId="0" fontId="12" fillId="3" borderId="18" xfId="0" applyFont="1" applyFill="1" applyBorder="1" applyAlignment="1">
      <alignment horizontal="right" vertical="center" wrapText="1"/>
    </xf>
    <xf numFmtId="10" fontId="25" fillId="3" borderId="18" xfId="0" applyNumberFormat="1" applyFont="1" applyFill="1" applyBorder="1" applyAlignment="1">
      <alignment horizontal="center" vertical="center" wrapText="1"/>
    </xf>
    <xf numFmtId="10" fontId="25" fillId="3" borderId="1" xfId="0" applyNumberFormat="1" applyFont="1" applyFill="1" applyBorder="1" applyAlignment="1">
      <alignment horizontal="center" vertical="center" wrapText="1"/>
    </xf>
    <xf numFmtId="14" fontId="25" fillId="3" borderId="18" xfId="0" applyNumberFormat="1" applyFont="1" applyFill="1" applyBorder="1" applyAlignment="1">
      <alignment horizontal="center" vertical="center" wrapText="1"/>
    </xf>
    <xf numFmtId="14" fontId="25" fillId="3" borderId="1" xfId="0" applyNumberFormat="1" applyFont="1" applyFill="1" applyBorder="1" applyAlignment="1">
      <alignment horizontal="center" vertical="center" wrapText="1"/>
    </xf>
    <xf numFmtId="14" fontId="21" fillId="3" borderId="18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4" fillId="3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left" vertical="center" wrapText="1"/>
    </xf>
    <xf numFmtId="0" fontId="24" fillId="5" borderId="1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right" vertical="center" wrapText="1"/>
    </xf>
    <xf numFmtId="10" fontId="25" fillId="5" borderId="18" xfId="0" applyNumberFormat="1" applyFont="1" applyFill="1" applyBorder="1" applyAlignment="1">
      <alignment horizontal="center" vertical="center" wrapText="1"/>
    </xf>
    <xf numFmtId="10" fontId="25" fillId="5" borderId="1" xfId="0" applyNumberFormat="1" applyFont="1" applyFill="1" applyBorder="1" applyAlignment="1">
      <alignment horizontal="center" vertical="center" wrapText="1"/>
    </xf>
    <xf numFmtId="49" fontId="25" fillId="5" borderId="18" xfId="0" applyNumberFormat="1" applyFont="1" applyFill="1" applyBorder="1" applyAlignment="1">
      <alignment horizontal="center" vertical="center" wrapText="1"/>
    </xf>
    <xf numFmtId="14" fontId="25" fillId="5" borderId="1" xfId="0" applyNumberFormat="1" applyFont="1" applyFill="1" applyBorder="1" applyAlignment="1">
      <alignment horizontal="center" vertical="center" wrapText="1"/>
    </xf>
    <xf numFmtId="14" fontId="21" fillId="5" borderId="18" xfId="0" applyNumberFormat="1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left" vertical="center" wrapText="1"/>
    </xf>
    <xf numFmtId="0" fontId="24" fillId="4" borderId="18" xfId="0" applyFont="1" applyFill="1" applyBorder="1" applyAlignment="1">
      <alignment horizontal="right" vertical="center" wrapText="1"/>
    </xf>
    <xf numFmtId="0" fontId="12" fillId="4" borderId="18" xfId="0" applyFont="1" applyFill="1" applyBorder="1" applyAlignment="1">
      <alignment horizontal="right" vertical="center" wrapText="1"/>
    </xf>
    <xf numFmtId="10" fontId="25" fillId="4" borderId="18" xfId="0" applyNumberFormat="1" applyFont="1" applyFill="1" applyBorder="1" applyAlignment="1">
      <alignment horizontal="center" vertical="center" wrapText="1"/>
    </xf>
    <xf numFmtId="10" fontId="25" fillId="4" borderId="1" xfId="0" applyNumberFormat="1" applyFont="1" applyFill="1" applyBorder="1" applyAlignment="1">
      <alignment horizontal="center" vertical="center" wrapText="1"/>
    </xf>
    <xf numFmtId="14" fontId="25" fillId="4" borderId="18" xfId="0" applyNumberFormat="1" applyFont="1" applyFill="1" applyBorder="1" applyAlignment="1">
      <alignment horizontal="center" vertical="center" wrapText="1"/>
    </xf>
    <xf numFmtId="14" fontId="25" fillId="4" borderId="1" xfId="0" applyNumberFormat="1" applyFont="1" applyFill="1" applyBorder="1" applyAlignment="1">
      <alignment horizontal="center" vertical="center" wrapText="1"/>
    </xf>
    <xf numFmtId="14" fontId="21" fillId="4" borderId="18" xfId="0" applyNumberFormat="1" applyFont="1" applyFill="1" applyBorder="1" applyAlignment="1">
      <alignment horizontal="center" vertical="center"/>
    </xf>
    <xf numFmtId="14" fontId="25" fillId="5" borderId="18" xfId="0" applyNumberFormat="1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left" vertical="center" wrapText="1"/>
    </xf>
    <xf numFmtId="0" fontId="24" fillId="6" borderId="18" xfId="0" applyFont="1" applyFill="1" applyBorder="1" applyAlignment="1">
      <alignment horizontal="right" vertical="center" wrapText="1"/>
    </xf>
    <xf numFmtId="0" fontId="12" fillId="6" borderId="18" xfId="0" applyFont="1" applyFill="1" applyBorder="1" applyAlignment="1">
      <alignment horizontal="right" vertical="center" wrapText="1"/>
    </xf>
    <xf numFmtId="10" fontId="25" fillId="6" borderId="18" xfId="0" applyNumberFormat="1" applyFont="1" applyFill="1" applyBorder="1" applyAlignment="1">
      <alignment horizontal="center" vertical="center" wrapText="1"/>
    </xf>
    <xf numFmtId="10" fontId="25" fillId="6" borderId="1" xfId="0" applyNumberFormat="1" applyFont="1" applyFill="1" applyBorder="1" applyAlignment="1">
      <alignment horizontal="center" vertical="center" wrapText="1"/>
    </xf>
    <xf numFmtId="14" fontId="25" fillId="6" borderId="18" xfId="0" applyNumberFormat="1" applyFont="1" applyFill="1" applyBorder="1" applyAlignment="1">
      <alignment horizontal="center" vertical="center" wrapText="1"/>
    </xf>
    <xf numFmtId="14" fontId="25" fillId="6" borderId="1" xfId="0" applyNumberFormat="1" applyFont="1" applyFill="1" applyBorder="1" applyAlignment="1">
      <alignment horizontal="center" vertical="center" wrapText="1"/>
    </xf>
    <xf numFmtId="14" fontId="21" fillId="6" borderId="18" xfId="0" applyNumberFormat="1" applyFont="1" applyFill="1" applyBorder="1" applyAlignment="1">
      <alignment horizontal="center" vertical="center"/>
    </xf>
    <xf numFmtId="10" fontId="25" fillId="3" borderId="22" xfId="0" applyNumberFormat="1" applyFont="1" applyFill="1" applyBorder="1" applyAlignment="1">
      <alignment horizontal="center" vertical="center" wrapText="1"/>
    </xf>
    <xf numFmtId="14" fontId="25" fillId="3" borderId="22" xfId="0" applyNumberFormat="1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12" fillId="4" borderId="23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left" vertical="center" wrapText="1"/>
    </xf>
    <xf numFmtId="10" fontId="0" fillId="0" borderId="0" xfId="0" applyNumberFormat="1" applyAlignment="1">
      <alignment vertical="center"/>
    </xf>
    <xf numFmtId="14" fontId="3" fillId="4" borderId="22" xfId="0" applyNumberFormat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right" vertical="center" wrapText="1"/>
    </xf>
    <xf numFmtId="0" fontId="12" fillId="3" borderId="17" xfId="0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27" fillId="7" borderId="18" xfId="0" applyFont="1" applyFill="1" applyBorder="1" applyAlignment="1">
      <alignment horizontal="center" vertical="center" wrapText="1"/>
    </xf>
    <xf numFmtId="0" fontId="28" fillId="7" borderId="18" xfId="0" applyFont="1" applyFill="1" applyBorder="1" applyAlignment="1">
      <alignment horizontal="center" vertical="center" wrapText="1"/>
    </xf>
    <xf numFmtId="14" fontId="25" fillId="3" borderId="2" xfId="0" applyNumberFormat="1" applyFont="1" applyFill="1" applyBorder="1" applyAlignment="1">
      <alignment horizontal="center" vertical="center" wrapText="1"/>
    </xf>
    <xf numFmtId="14" fontId="21" fillId="3" borderId="26" xfId="0" applyNumberFormat="1" applyFont="1" applyFill="1" applyBorder="1" applyAlignment="1">
      <alignment horizontal="center" vertical="center"/>
    </xf>
    <xf numFmtId="14" fontId="25" fillId="5" borderId="2" xfId="0" applyNumberFormat="1" applyFont="1" applyFill="1" applyBorder="1" applyAlignment="1">
      <alignment horizontal="center" vertical="center" wrapText="1"/>
    </xf>
    <xf numFmtId="14" fontId="25" fillId="4" borderId="2" xfId="0" applyNumberFormat="1" applyFont="1" applyFill="1" applyBorder="1" applyAlignment="1">
      <alignment horizontal="center" vertical="center" wrapText="1"/>
    </xf>
    <xf numFmtId="14" fontId="25" fillId="6" borderId="2" xfId="0" applyNumberFormat="1" applyFont="1" applyFill="1" applyBorder="1" applyAlignment="1">
      <alignment horizontal="center" vertical="center" wrapText="1"/>
    </xf>
    <xf numFmtId="14" fontId="25" fillId="3" borderId="21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14" fontId="25" fillId="3" borderId="33" xfId="0" applyNumberFormat="1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49" fontId="25" fillId="5" borderId="33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14" fontId="25" fillId="4" borderId="33" xfId="0" applyNumberFormat="1" applyFont="1" applyFill="1" applyBorder="1" applyAlignment="1">
      <alignment horizontal="center" vertical="center" wrapText="1"/>
    </xf>
    <xf numFmtId="14" fontId="25" fillId="5" borderId="33" xfId="0" applyNumberFormat="1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14" fontId="25" fillId="6" borderId="33" xfId="0" applyNumberFormat="1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right" vertical="center" wrapText="1"/>
    </xf>
    <xf numFmtId="0" fontId="12" fillId="4" borderId="36" xfId="0" applyFont="1" applyFill="1" applyBorder="1" applyAlignment="1">
      <alignment horizontal="right" vertical="center" wrapText="1"/>
    </xf>
    <xf numFmtId="0" fontId="12" fillId="4" borderId="37" xfId="0" applyFont="1" applyFill="1" applyBorder="1" applyAlignment="1">
      <alignment horizontal="left" vertical="center" wrapText="1"/>
    </xf>
    <xf numFmtId="0" fontId="12" fillId="4" borderId="38" xfId="0" applyFont="1" applyFill="1" applyBorder="1" applyAlignment="1">
      <alignment horizontal="left" vertical="center" wrapText="1"/>
    </xf>
    <xf numFmtId="0" fontId="24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right" vertical="center" wrapText="1"/>
    </xf>
    <xf numFmtId="0" fontId="12" fillId="4" borderId="38" xfId="0" applyFont="1" applyFill="1" applyBorder="1" applyAlignment="1">
      <alignment horizontal="center" vertical="center" wrapText="1"/>
    </xf>
    <xf numFmtId="10" fontId="25" fillId="4" borderId="38" xfId="0" applyNumberFormat="1" applyFont="1" applyFill="1" applyBorder="1" applyAlignment="1">
      <alignment horizontal="center" vertical="center" wrapText="1"/>
    </xf>
    <xf numFmtId="10" fontId="25" fillId="4" borderId="39" xfId="0" applyNumberFormat="1" applyFont="1" applyFill="1" applyBorder="1" applyAlignment="1">
      <alignment horizontal="center" vertical="center" wrapText="1"/>
    </xf>
    <xf numFmtId="10" fontId="25" fillId="3" borderId="38" xfId="0" applyNumberFormat="1" applyFont="1" applyFill="1" applyBorder="1" applyAlignment="1">
      <alignment horizontal="center" vertical="center" wrapText="1"/>
    </xf>
    <xf numFmtId="14" fontId="25" fillId="4" borderId="40" xfId="0" applyNumberFormat="1" applyFont="1" applyFill="1" applyBorder="1" applyAlignment="1">
      <alignment horizontal="center" vertical="center" wrapText="1"/>
    </xf>
    <xf numFmtId="14" fontId="3" fillId="3" borderId="41" xfId="0" applyNumberFormat="1" applyFont="1" applyFill="1" applyBorder="1" applyAlignment="1">
      <alignment horizontal="center" vertical="center" wrapText="1"/>
    </xf>
    <xf numFmtId="14" fontId="2" fillId="6" borderId="18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right" vertical="center" wrapText="1"/>
    </xf>
    <xf numFmtId="0" fontId="13" fillId="3" borderId="20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left" vertical="center" wrapText="1"/>
    </xf>
    <xf numFmtId="0" fontId="15" fillId="3" borderId="18" xfId="0" applyFont="1" applyFill="1" applyBorder="1" applyAlignment="1">
      <alignment horizontal="right" vertical="center" wrapText="1"/>
    </xf>
    <xf numFmtId="0" fontId="13" fillId="3" borderId="18" xfId="0" applyFont="1" applyFill="1" applyBorder="1" applyAlignment="1">
      <alignment horizontal="right" vertical="center" wrapText="1"/>
    </xf>
    <xf numFmtId="10" fontId="16" fillId="3" borderId="18" xfId="0" applyNumberFormat="1" applyFont="1" applyFill="1" applyBorder="1" applyAlignment="1">
      <alignment horizontal="center" vertical="center" wrapText="1"/>
    </xf>
    <xf numFmtId="14" fontId="16" fillId="3" borderId="18" xfId="0" applyNumberFormat="1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 vertical="center" wrapText="1"/>
    </xf>
    <xf numFmtId="0" fontId="15" fillId="4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  <xf numFmtId="10" fontId="16" fillId="4" borderId="18" xfId="0" applyNumberFormat="1" applyFont="1" applyFill="1" applyBorder="1" applyAlignment="1">
      <alignment horizontal="center" vertical="center" wrapText="1"/>
    </xf>
    <xf numFmtId="14" fontId="16" fillId="4" borderId="18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right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right" vertical="center" wrapText="1"/>
    </xf>
    <xf numFmtId="0" fontId="13" fillId="5" borderId="20" xfId="0" applyFont="1" applyFill="1" applyBorder="1" applyAlignment="1">
      <alignment horizontal="left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right" vertical="center" wrapText="1"/>
    </xf>
    <xf numFmtId="0" fontId="13" fillId="5" borderId="18" xfId="0" applyFont="1" applyFill="1" applyBorder="1" applyAlignment="1">
      <alignment horizontal="right" vertical="center" wrapText="1"/>
    </xf>
    <xf numFmtId="10" fontId="16" fillId="5" borderId="18" xfId="0" applyNumberFormat="1" applyFont="1" applyFill="1" applyBorder="1" applyAlignment="1">
      <alignment horizontal="center" vertical="center" wrapText="1"/>
    </xf>
    <xf numFmtId="14" fontId="16" fillId="5" borderId="18" xfId="0" applyNumberFormat="1" applyFont="1" applyFill="1" applyBorder="1" applyAlignment="1">
      <alignment horizontal="center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right" vertical="center" wrapText="1"/>
    </xf>
    <xf numFmtId="0" fontId="13" fillId="6" borderId="20" xfId="0" applyFont="1" applyFill="1" applyBorder="1" applyAlignment="1">
      <alignment horizontal="left" vertical="center" wrapText="1"/>
    </xf>
    <xf numFmtId="0" fontId="13" fillId="6" borderId="18" xfId="0" applyFont="1" applyFill="1" applyBorder="1" applyAlignment="1">
      <alignment horizontal="left" vertical="center" wrapText="1"/>
    </xf>
    <xf numFmtId="0" fontId="15" fillId="6" borderId="18" xfId="0" applyFont="1" applyFill="1" applyBorder="1" applyAlignment="1">
      <alignment horizontal="right" vertical="center" wrapText="1"/>
    </xf>
    <xf numFmtId="0" fontId="13" fillId="6" borderId="18" xfId="0" applyFont="1" applyFill="1" applyBorder="1" applyAlignment="1">
      <alignment horizontal="right" vertical="center" wrapText="1"/>
    </xf>
    <xf numFmtId="10" fontId="16" fillId="6" borderId="18" xfId="0" applyNumberFormat="1" applyFont="1" applyFill="1" applyBorder="1" applyAlignment="1">
      <alignment horizontal="center" vertical="center" wrapText="1"/>
    </xf>
    <xf numFmtId="14" fontId="16" fillId="6" borderId="18" xfId="0" applyNumberFormat="1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right" vertical="center" wrapText="1"/>
    </xf>
    <xf numFmtId="0" fontId="13" fillId="4" borderId="0" xfId="0" applyFont="1" applyFill="1" applyAlignment="1">
      <alignment horizontal="right" vertical="center" wrapText="1"/>
    </xf>
    <xf numFmtId="10" fontId="16" fillId="4" borderId="2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2" fillId="3" borderId="26" xfId="0" applyFont="1" applyFill="1" applyBorder="1" applyAlignment="1">
      <alignment horizontal="left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left" vertical="center" wrapText="1"/>
    </xf>
    <xf numFmtId="0" fontId="2" fillId="5" borderId="42" xfId="0" applyFont="1" applyFill="1" applyBorder="1" applyAlignment="1">
      <alignment horizontal="left" vertical="center" wrapText="1"/>
    </xf>
    <xf numFmtId="0" fontId="2" fillId="6" borderId="42" xfId="0" applyFont="1" applyFill="1" applyBorder="1" applyAlignment="1">
      <alignment horizontal="left" vertical="center" wrapText="1"/>
    </xf>
    <xf numFmtId="0" fontId="2" fillId="4" borderId="42" xfId="0" applyFont="1" applyFill="1" applyBorder="1" applyAlignment="1">
      <alignment horizontal="left" vertical="center" wrapText="1"/>
    </xf>
    <xf numFmtId="0" fontId="2" fillId="4" borderId="4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right" vertical="center" wrapText="1"/>
    </xf>
    <xf numFmtId="0" fontId="2" fillId="4" borderId="25" xfId="0" applyFont="1" applyFill="1" applyBorder="1" applyAlignment="1">
      <alignment horizontal="center" vertical="center" wrapText="1"/>
    </xf>
    <xf numFmtId="10" fontId="3" fillId="4" borderId="25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0" fontId="28" fillId="8" borderId="0" xfId="0" applyFont="1" applyFill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/>
    <xf numFmtId="176" fontId="4" fillId="2" borderId="18" xfId="0" applyNumberFormat="1" applyFont="1" applyFill="1" applyBorder="1" applyAlignment="1">
      <alignment horizontal="center" vertical="center" wrapText="1"/>
    </xf>
    <xf numFmtId="176" fontId="22" fillId="2" borderId="29" xfId="0" applyNumberFormat="1" applyFont="1" applyFill="1" applyBorder="1" applyAlignment="1">
      <alignment horizontal="center" vertical="center" wrapText="1"/>
    </xf>
    <xf numFmtId="176" fontId="28" fillId="7" borderId="18" xfId="0" applyNumberFormat="1" applyFont="1" applyFill="1" applyBorder="1" applyAlignment="1">
      <alignment horizontal="center" vertical="center" wrapText="1"/>
    </xf>
    <xf numFmtId="177" fontId="3" fillId="3" borderId="18" xfId="0" applyNumberFormat="1" applyFont="1" applyFill="1" applyBorder="1" applyAlignment="1">
      <alignment horizontal="center" vertical="center" wrapText="1"/>
    </xf>
    <xf numFmtId="177" fontId="3" fillId="4" borderId="18" xfId="0" applyNumberFormat="1" applyFont="1" applyFill="1" applyBorder="1" applyAlignment="1">
      <alignment horizontal="center" vertical="center" wrapText="1"/>
    </xf>
    <xf numFmtId="177" fontId="3" fillId="5" borderId="18" xfId="0" applyNumberFormat="1" applyFont="1" applyFill="1" applyBorder="1" applyAlignment="1">
      <alignment horizontal="center" vertical="center" wrapText="1"/>
    </xf>
    <xf numFmtId="177" fontId="3" fillId="6" borderId="18" xfId="0" applyNumberFormat="1" applyFont="1" applyFill="1" applyBorder="1" applyAlignment="1">
      <alignment horizontal="center" vertical="center" wrapText="1"/>
    </xf>
    <xf numFmtId="177" fontId="3" fillId="4" borderId="25" xfId="0" applyNumberFormat="1" applyFont="1" applyFill="1" applyBorder="1" applyAlignment="1">
      <alignment horizontal="center" vertical="center" wrapText="1"/>
    </xf>
    <xf numFmtId="177" fontId="5" fillId="4" borderId="1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6" fillId="7" borderId="0" xfId="0" applyFont="1" applyFill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wrapText="1"/>
    </xf>
    <xf numFmtId="176" fontId="36" fillId="7" borderId="1" xfId="0" applyNumberFormat="1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center" vertical="center" wrapText="1"/>
    </xf>
    <xf numFmtId="0" fontId="38" fillId="5" borderId="42" xfId="0" applyFont="1" applyFill="1" applyBorder="1" applyAlignment="1">
      <alignment horizontal="center" vertical="center" wrapText="1"/>
    </xf>
    <xf numFmtId="0" fontId="38" fillId="5" borderId="2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right" vertical="center" wrapText="1"/>
    </xf>
    <xf numFmtId="10" fontId="35" fillId="5" borderId="1" xfId="0" applyNumberFormat="1" applyFont="1" applyFill="1" applyBorder="1" applyAlignment="1">
      <alignment horizontal="center" vertical="center" wrapText="1"/>
    </xf>
    <xf numFmtId="14" fontId="35" fillId="5" borderId="1" xfId="0" applyNumberFormat="1" applyFont="1" applyFill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 wrapText="1"/>
    </xf>
    <xf numFmtId="0" fontId="38" fillId="3" borderId="42" xfId="0" applyFont="1" applyFill="1" applyBorder="1" applyAlignment="1">
      <alignment horizontal="left" vertical="center" wrapText="1"/>
    </xf>
    <xf numFmtId="0" fontId="38" fillId="3" borderId="2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38" fillId="3" borderId="1" xfId="0" applyFont="1" applyFill="1" applyBorder="1" applyAlignment="1">
      <alignment horizontal="right" vertical="center" wrapText="1"/>
    </xf>
    <xf numFmtId="10" fontId="35" fillId="3" borderId="1" xfId="0" applyNumberFormat="1" applyFont="1" applyFill="1" applyBorder="1" applyAlignment="1">
      <alignment horizontal="center" vertical="center" wrapText="1"/>
    </xf>
    <xf numFmtId="14" fontId="35" fillId="3" borderId="1" xfId="0" applyNumberFormat="1" applyFont="1" applyFill="1" applyBorder="1" applyAlignment="1">
      <alignment horizontal="center" vertical="center"/>
    </xf>
    <xf numFmtId="0" fontId="38" fillId="3" borderId="42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right" vertical="center" wrapText="1"/>
    </xf>
    <xf numFmtId="49" fontId="35" fillId="5" borderId="1" xfId="0" applyNumberFormat="1" applyFont="1" applyFill="1" applyBorder="1" applyAlignment="1">
      <alignment horizontal="right" vertical="center"/>
    </xf>
    <xf numFmtId="0" fontId="35" fillId="5" borderId="1" xfId="0" applyFont="1" applyFill="1" applyBorder="1" applyAlignment="1">
      <alignment horizontal="left" vertical="center" wrapText="1"/>
    </xf>
    <xf numFmtId="0" fontId="38" fillId="4" borderId="2" xfId="0" applyFont="1" applyFill="1" applyBorder="1" applyAlignment="1">
      <alignment horizontal="center" vertical="center" wrapText="1"/>
    </xf>
    <xf numFmtId="0" fontId="38" fillId="4" borderId="42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horizontal="left" vertical="center" wrapText="1"/>
    </xf>
    <xf numFmtId="0" fontId="38" fillId="4" borderId="1" xfId="0" applyFont="1" applyFill="1" applyBorder="1" applyAlignment="1">
      <alignment horizontal="right" vertical="center" wrapText="1"/>
    </xf>
    <xf numFmtId="10" fontId="35" fillId="4" borderId="1" xfId="0" applyNumberFormat="1" applyFont="1" applyFill="1" applyBorder="1" applyAlignment="1">
      <alignment horizontal="center" vertical="center" wrapText="1"/>
    </xf>
    <xf numFmtId="14" fontId="35" fillId="4" borderId="1" xfId="0" applyNumberFormat="1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left" vertical="center" wrapText="1"/>
    </xf>
    <xf numFmtId="0" fontId="38" fillId="6" borderId="2" xfId="0" applyFont="1" applyFill="1" applyBorder="1" applyAlignment="1">
      <alignment horizontal="center" vertical="center" wrapText="1"/>
    </xf>
    <xf numFmtId="0" fontId="38" fillId="6" borderId="42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left" vertical="center" wrapText="1"/>
    </xf>
    <xf numFmtId="0" fontId="38" fillId="6" borderId="1" xfId="0" applyFont="1" applyFill="1" applyBorder="1" applyAlignment="1">
      <alignment horizontal="left" vertical="center" wrapText="1"/>
    </xf>
    <xf numFmtId="0" fontId="38" fillId="6" borderId="1" xfId="0" applyFont="1" applyFill="1" applyBorder="1" applyAlignment="1">
      <alignment horizontal="right" vertical="center" wrapText="1"/>
    </xf>
    <xf numFmtId="10" fontId="35" fillId="6" borderId="1" xfId="0" applyNumberFormat="1" applyFont="1" applyFill="1" applyBorder="1" applyAlignment="1">
      <alignment horizontal="center" vertical="center" wrapText="1"/>
    </xf>
    <xf numFmtId="14" fontId="35" fillId="6" borderId="1" xfId="0" applyNumberFormat="1" applyFont="1" applyFill="1" applyBorder="1" applyAlignment="1">
      <alignment horizontal="center" vertical="center"/>
    </xf>
    <xf numFmtId="0" fontId="38" fillId="9" borderId="2" xfId="0" applyFont="1" applyFill="1" applyBorder="1" applyAlignment="1">
      <alignment horizontal="center" vertical="center" wrapText="1"/>
    </xf>
    <xf numFmtId="0" fontId="38" fillId="9" borderId="42" xfId="0" applyFont="1" applyFill="1" applyBorder="1" applyAlignment="1">
      <alignment horizontal="center" vertical="center" wrapText="1"/>
    </xf>
    <xf numFmtId="0" fontId="38" fillId="9" borderId="2" xfId="0" applyFont="1" applyFill="1" applyBorder="1" applyAlignment="1">
      <alignment horizontal="left" vertical="center" wrapText="1"/>
    </xf>
    <xf numFmtId="0" fontId="38" fillId="9" borderId="1" xfId="0" applyFont="1" applyFill="1" applyBorder="1" applyAlignment="1">
      <alignment horizontal="left" vertical="center" wrapText="1"/>
    </xf>
    <xf numFmtId="0" fontId="38" fillId="9" borderId="1" xfId="0" applyFont="1" applyFill="1" applyBorder="1" applyAlignment="1">
      <alignment horizontal="right" vertical="center" wrapText="1"/>
    </xf>
    <xf numFmtId="10" fontId="35" fillId="9" borderId="1" xfId="0" applyNumberFormat="1" applyFont="1" applyFill="1" applyBorder="1" applyAlignment="1">
      <alignment horizontal="center" vertical="center" wrapText="1"/>
    </xf>
    <xf numFmtId="14" fontId="35" fillId="9" borderId="1" xfId="0" applyNumberFormat="1" applyFont="1" applyFill="1" applyBorder="1" applyAlignment="1">
      <alignment horizontal="center" vertical="center"/>
    </xf>
    <xf numFmtId="0" fontId="40" fillId="4" borderId="42" xfId="0" applyFont="1" applyFill="1" applyBorder="1" applyAlignment="1">
      <alignment horizontal="center" vertical="center" wrapText="1"/>
    </xf>
    <xf numFmtId="0" fontId="38" fillId="10" borderId="2" xfId="0" applyFont="1" applyFill="1" applyBorder="1" applyAlignment="1">
      <alignment horizontal="center" vertical="center" wrapText="1"/>
    </xf>
    <xf numFmtId="0" fontId="38" fillId="10" borderId="42" xfId="0" applyFont="1" applyFill="1" applyBorder="1" applyAlignment="1">
      <alignment horizontal="center" vertical="center" wrapText="1"/>
    </xf>
    <xf numFmtId="0" fontId="38" fillId="10" borderId="2" xfId="0" applyFont="1" applyFill="1" applyBorder="1" applyAlignment="1">
      <alignment horizontal="left" vertical="center" wrapText="1"/>
    </xf>
    <xf numFmtId="0" fontId="38" fillId="10" borderId="1" xfId="0" applyFont="1" applyFill="1" applyBorder="1" applyAlignment="1">
      <alignment horizontal="left" vertical="center" wrapText="1"/>
    </xf>
    <xf numFmtId="0" fontId="38" fillId="10" borderId="1" xfId="0" applyFont="1" applyFill="1" applyBorder="1" applyAlignment="1">
      <alignment horizontal="right" vertical="center" wrapText="1"/>
    </xf>
    <xf numFmtId="10" fontId="35" fillId="10" borderId="1" xfId="0" applyNumberFormat="1" applyFont="1" applyFill="1" applyBorder="1" applyAlignment="1">
      <alignment horizontal="center" vertical="center" wrapText="1"/>
    </xf>
    <xf numFmtId="14" fontId="35" fillId="10" borderId="1" xfId="0" applyNumberFormat="1" applyFont="1" applyFill="1" applyBorder="1" applyAlignment="1">
      <alignment horizontal="center" vertical="center"/>
    </xf>
    <xf numFmtId="0" fontId="38" fillId="4" borderId="45" xfId="0" applyFont="1" applyFill="1" applyBorder="1" applyAlignment="1">
      <alignment horizontal="center" vertical="center" wrapText="1"/>
    </xf>
    <xf numFmtId="0" fontId="38" fillId="4" borderId="43" xfId="0" applyFont="1" applyFill="1" applyBorder="1" applyAlignment="1">
      <alignment horizontal="center" vertical="center" wrapText="1"/>
    </xf>
    <xf numFmtId="0" fontId="38" fillId="4" borderId="45" xfId="0" applyFont="1" applyFill="1" applyBorder="1" applyAlignment="1">
      <alignment horizontal="left" vertical="center" wrapText="1"/>
    </xf>
    <xf numFmtId="0" fontId="38" fillId="4" borderId="41" xfId="0" applyFont="1" applyFill="1" applyBorder="1" applyAlignment="1">
      <alignment horizontal="left" vertical="center" wrapText="1"/>
    </xf>
    <xf numFmtId="0" fontId="38" fillId="4" borderId="41" xfId="0" applyFont="1" applyFill="1" applyBorder="1" applyAlignment="1">
      <alignment horizontal="right" vertical="center" wrapText="1"/>
    </xf>
    <xf numFmtId="10" fontId="35" fillId="4" borderId="41" xfId="0" applyNumberFormat="1" applyFont="1" applyFill="1" applyBorder="1" applyAlignment="1">
      <alignment horizontal="center" vertical="center" wrapText="1"/>
    </xf>
    <xf numFmtId="10" fontId="35" fillId="4" borderId="18" xfId="0" applyNumberFormat="1" applyFont="1" applyFill="1" applyBorder="1" applyAlignment="1">
      <alignment horizontal="center" vertical="center" wrapText="1"/>
    </xf>
    <xf numFmtId="14" fontId="35" fillId="4" borderId="41" xfId="0" applyNumberFormat="1" applyFont="1" applyFill="1" applyBorder="1" applyAlignment="1">
      <alignment horizontal="center" vertical="center"/>
    </xf>
    <xf numFmtId="0" fontId="38" fillId="6" borderId="45" xfId="0" applyFont="1" applyFill="1" applyBorder="1" applyAlignment="1">
      <alignment horizontal="center" vertical="center" wrapText="1"/>
    </xf>
    <xf numFmtId="0" fontId="38" fillId="6" borderId="43" xfId="0" applyFont="1" applyFill="1" applyBorder="1" applyAlignment="1">
      <alignment horizontal="center" vertical="center" wrapText="1"/>
    </xf>
    <xf numFmtId="0" fontId="38" fillId="6" borderId="45" xfId="0" applyFont="1" applyFill="1" applyBorder="1" applyAlignment="1">
      <alignment horizontal="left" vertical="center" wrapText="1"/>
    </xf>
    <xf numFmtId="0" fontId="38" fillId="6" borderId="41" xfId="0" applyFont="1" applyFill="1" applyBorder="1" applyAlignment="1">
      <alignment horizontal="left" vertical="center" wrapText="1"/>
    </xf>
    <xf numFmtId="0" fontId="38" fillId="6" borderId="41" xfId="0" applyFont="1" applyFill="1" applyBorder="1" applyAlignment="1">
      <alignment horizontal="right" vertical="center" wrapText="1"/>
    </xf>
    <xf numFmtId="10" fontId="35" fillId="6" borderId="41" xfId="0" applyNumberFormat="1" applyFont="1" applyFill="1" applyBorder="1" applyAlignment="1">
      <alignment horizontal="center" vertical="center" wrapText="1"/>
    </xf>
    <xf numFmtId="10" fontId="35" fillId="6" borderId="22" xfId="0" applyNumberFormat="1" applyFont="1" applyFill="1" applyBorder="1" applyAlignment="1">
      <alignment horizontal="center" vertical="center" wrapText="1"/>
    </xf>
    <xf numFmtId="14" fontId="35" fillId="6" borderId="41" xfId="0" applyNumberFormat="1" applyFont="1" applyFill="1" applyBorder="1" applyAlignment="1">
      <alignment horizontal="center" vertical="center"/>
    </xf>
    <xf numFmtId="0" fontId="33" fillId="0" borderId="0" xfId="0" applyFont="1">
      <alignment vertical="center"/>
    </xf>
    <xf numFmtId="0" fontId="38" fillId="3" borderId="21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21" xfId="0" applyFont="1" applyFill="1" applyBorder="1" applyAlignment="1">
      <alignment horizontal="left" vertical="center" wrapText="1"/>
    </xf>
    <xf numFmtId="0" fontId="38" fillId="3" borderId="22" xfId="0" applyFont="1" applyFill="1" applyBorder="1" applyAlignment="1">
      <alignment horizontal="left" vertical="center" wrapText="1"/>
    </xf>
    <xf numFmtId="0" fontId="38" fillId="3" borderId="22" xfId="0" applyFont="1" applyFill="1" applyBorder="1" applyAlignment="1">
      <alignment horizontal="right" vertical="center" wrapText="1"/>
    </xf>
    <xf numFmtId="10" fontId="35" fillId="3" borderId="22" xfId="0" applyNumberFormat="1" applyFont="1" applyFill="1" applyBorder="1" applyAlignment="1">
      <alignment horizontal="center" vertical="center" wrapText="1"/>
    </xf>
    <xf numFmtId="14" fontId="35" fillId="3" borderId="22" xfId="0" applyNumberFormat="1" applyFont="1" applyFill="1" applyBorder="1" applyAlignment="1">
      <alignment horizontal="center" vertical="center"/>
    </xf>
    <xf numFmtId="0" fontId="38" fillId="3" borderId="48" xfId="0" applyFont="1" applyFill="1" applyBorder="1" applyAlignment="1">
      <alignment horizontal="center" vertical="center" wrapText="1"/>
    </xf>
    <xf numFmtId="0" fontId="38" fillId="3" borderId="24" xfId="0" applyFont="1" applyFill="1" applyBorder="1" applyAlignment="1">
      <alignment horizontal="left" vertical="center" wrapText="1"/>
    </xf>
    <xf numFmtId="0" fontId="38" fillId="3" borderId="47" xfId="0" applyFont="1" applyFill="1" applyBorder="1" applyAlignment="1">
      <alignment horizontal="right" vertical="center" wrapText="1"/>
    </xf>
    <xf numFmtId="10" fontId="35" fillId="3" borderId="24" xfId="0" applyNumberFormat="1" applyFont="1" applyFill="1" applyBorder="1" applyAlignment="1">
      <alignment horizontal="center" vertical="center" wrapText="1"/>
    </xf>
    <xf numFmtId="10" fontId="35" fillId="3" borderId="47" xfId="0" applyNumberFormat="1" applyFont="1" applyFill="1" applyBorder="1" applyAlignment="1">
      <alignment horizontal="center" vertical="center" wrapText="1"/>
    </xf>
    <xf numFmtId="14" fontId="35" fillId="3" borderId="24" xfId="0" applyNumberFormat="1" applyFont="1" applyFill="1" applyBorder="1" applyAlignment="1">
      <alignment horizontal="center" vertical="center"/>
    </xf>
    <xf numFmtId="10" fontId="35" fillId="4" borderId="22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3" fillId="0" borderId="0" xfId="0" applyFont="1" applyAlignment="1"/>
    <xf numFmtId="176" fontId="33" fillId="0" borderId="0" xfId="0" applyNumberFormat="1" applyFont="1" applyAlignment="1">
      <alignment vertical="center"/>
    </xf>
    <xf numFmtId="0" fontId="36" fillId="7" borderId="2" xfId="0" applyFont="1" applyFill="1" applyBorder="1" applyAlignment="1">
      <alignment horizontal="center" vertical="center" wrapText="1"/>
    </xf>
    <xf numFmtId="0" fontId="33" fillId="0" borderId="2" xfId="0" applyFont="1" applyBorder="1" applyAlignment="1"/>
    <xf numFmtId="0" fontId="33" fillId="0" borderId="15" xfId="0" applyFont="1" applyBorder="1" applyAlignment="1">
      <alignment horizontal="right"/>
    </xf>
    <xf numFmtId="0" fontId="33" fillId="0" borderId="15" xfId="0" applyFont="1" applyBorder="1" applyAlignment="1"/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33" fillId="0" borderId="0" xfId="0" applyFont="1" applyAlignment="1"/>
    <xf numFmtId="176" fontId="33" fillId="0" borderId="0" xfId="0" applyNumberFormat="1" applyFont="1" applyAlignment="1">
      <alignment vertical="center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4" fillId="2" borderId="7" xfId="0" applyFont="1" applyFill="1" applyBorder="1" applyAlignment="1">
      <alignment horizontal="center" vertical="center" wrapText="1"/>
    </xf>
    <xf numFmtId="0" fontId="0" fillId="0" borderId="7" xfId="0" applyBorder="1" applyAlignment="1"/>
    <xf numFmtId="0" fontId="29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2" borderId="28" xfId="0" applyFont="1" applyFill="1" applyBorder="1" applyAlignment="1">
      <alignment horizontal="center" vertical="center" wrapText="1"/>
    </xf>
    <xf numFmtId="0" fontId="0" fillId="0" borderId="28" xfId="0" applyBorder="1" applyAlignment="1"/>
    <xf numFmtId="0" fontId="21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8" fillId="7" borderId="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28" fillId="8" borderId="22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4" fillId="2" borderId="46" xfId="0" applyFont="1" applyFill="1" applyBorder="1" applyAlignment="1">
      <alignment horizontal="center" vertical="center" wrapText="1"/>
    </xf>
    <xf numFmtId="0" fontId="0" fillId="0" borderId="8" xfId="0" applyBorder="1" applyAlignment="1"/>
    <xf numFmtId="0" fontId="17" fillId="0" borderId="15" xfId="0" applyFont="1" applyBorder="1" applyAlignment="1">
      <alignment horizontal="center" vertical="center" wrapText="1"/>
    </xf>
    <xf numFmtId="0" fontId="0" fillId="0" borderId="15" xfId="0" applyBorder="1" applyAlignment="1"/>
    <xf numFmtId="0" fontId="32" fillId="11" borderId="0" xfId="0" applyFont="1" applyFill="1" applyAlignment="1">
      <alignment vertical="center"/>
    </xf>
    <xf numFmtId="0" fontId="33" fillId="11" borderId="19" xfId="0" applyFont="1" applyFill="1" applyBorder="1" applyAlignment="1">
      <alignment horizontal="left" vertical="center"/>
    </xf>
  </cellXfs>
  <cellStyles count="1">
    <cellStyle name="一般" xfId="0" builtinId="0"/>
  </cellStyles>
  <dxfs count="32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9966FF"/>
      <color rgb="FFEFF9EB"/>
      <color rgb="FFF4FBFE"/>
      <color rgb="FFFFFFEF"/>
      <color rgb="FFFF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3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13.png"/><Relationship Id="rId6" Type="http://schemas.openxmlformats.org/officeDocument/2006/relationships/image" Target="../media/image9.png"/><Relationship Id="rId5" Type="http://schemas.openxmlformats.org/officeDocument/2006/relationships/image" Target="../media/image1.png"/><Relationship Id="rId4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1</xdr:col>
      <xdr:colOff>206403</xdr:colOff>
      <xdr:row>41</xdr:row>
      <xdr:rowOff>201556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9055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206403</xdr:colOff>
      <xdr:row>66</xdr:row>
      <xdr:rowOff>201555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0033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206403</xdr:colOff>
      <xdr:row>97</xdr:row>
      <xdr:rowOff>201558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477962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118</xdr:row>
      <xdr:rowOff>204788</xdr:rowOff>
    </xdr:from>
    <xdr:to>
      <xdr:col>1</xdr:col>
      <xdr:colOff>206403</xdr:colOff>
      <xdr:row>120</xdr:row>
      <xdr:rowOff>9575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833" y="18080038"/>
          <a:ext cx="206403" cy="2069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206403</xdr:colOff>
      <xdr:row>139</xdr:row>
      <xdr:rowOff>201557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15900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206403</xdr:colOff>
      <xdr:row>143</xdr:row>
      <xdr:rowOff>201557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220912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</xdr:col>
      <xdr:colOff>206403</xdr:colOff>
      <xdr:row>147</xdr:row>
      <xdr:rowOff>201557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3034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164</xdr:row>
      <xdr:rowOff>0</xdr:rowOff>
    </xdr:from>
    <xdr:to>
      <xdr:col>1</xdr:col>
      <xdr:colOff>206403</xdr:colOff>
      <xdr:row>164</xdr:row>
      <xdr:rowOff>201558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5923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166</xdr:row>
      <xdr:rowOff>0</xdr:rowOff>
    </xdr:from>
    <xdr:to>
      <xdr:col>1</xdr:col>
      <xdr:colOff>206403</xdr:colOff>
      <xdr:row>166</xdr:row>
      <xdr:rowOff>199438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6130250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170</xdr:row>
      <xdr:rowOff>9525</xdr:rowOff>
    </xdr:from>
    <xdr:to>
      <xdr:col>1</xdr:col>
      <xdr:colOff>206403</xdr:colOff>
      <xdr:row>171</xdr:row>
      <xdr:rowOff>8038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6965275"/>
          <a:ext cx="206403" cy="2052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206403</xdr:colOff>
      <xdr:row>172</xdr:row>
      <xdr:rowOff>197326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7368500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206403</xdr:colOff>
      <xdr:row>173</xdr:row>
      <xdr:rowOff>201555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7574876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176</xdr:row>
      <xdr:rowOff>0</xdr:rowOff>
    </xdr:from>
    <xdr:to>
      <xdr:col>1</xdr:col>
      <xdr:colOff>206403</xdr:colOff>
      <xdr:row>176</xdr:row>
      <xdr:rowOff>201558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8194000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</xdr:col>
      <xdr:colOff>206403</xdr:colOff>
      <xdr:row>177</xdr:row>
      <xdr:rowOff>201557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84003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211538</xdr:colOff>
      <xdr:row>75</xdr:row>
      <xdr:rowOff>7419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271250"/>
          <a:ext cx="211538" cy="22367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211538</xdr:colOff>
      <xdr:row>97</xdr:row>
      <xdr:rowOff>7415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4573250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211538</xdr:colOff>
      <xdr:row>99</xdr:row>
      <xdr:rowOff>7416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4986000"/>
          <a:ext cx="211538" cy="223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211538</xdr:colOff>
      <xdr:row>102</xdr:row>
      <xdr:rowOff>14090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9833" y="15398750"/>
          <a:ext cx="211538" cy="2239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211538</xdr:colOff>
      <xdr:row>105</xdr:row>
      <xdr:rowOff>7419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60178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211538</xdr:colOff>
      <xdr:row>117</xdr:row>
      <xdr:rowOff>2126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76688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118</xdr:row>
      <xdr:rowOff>20374</xdr:rowOff>
    </xdr:from>
    <xdr:to>
      <xdr:col>1</xdr:col>
      <xdr:colOff>211538</xdr:colOff>
      <xdr:row>119</xdr:row>
      <xdr:rowOff>7293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7895624"/>
          <a:ext cx="211538" cy="2031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211538</xdr:colOff>
      <xdr:row>125</xdr:row>
      <xdr:rowOff>7417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8700750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202141</xdr:colOff>
      <xdr:row>133</xdr:row>
      <xdr:rowOff>773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3368000"/>
          <a:ext cx="195791" cy="211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201082</xdr:colOff>
      <xdr:row>142</xdr:row>
      <xdr:rowOff>11404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5283583"/>
          <a:ext cx="201082" cy="20825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145</xdr:row>
      <xdr:rowOff>0</xdr:rowOff>
    </xdr:from>
    <xdr:to>
      <xdr:col>1</xdr:col>
      <xdr:colOff>198029</xdr:colOff>
      <xdr:row>146</xdr:row>
      <xdr:rowOff>1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6130250"/>
          <a:ext cx="204379" cy="2116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146</xdr:row>
      <xdr:rowOff>0</xdr:rowOff>
    </xdr:from>
    <xdr:to>
      <xdr:col>1</xdr:col>
      <xdr:colOff>201082</xdr:colOff>
      <xdr:row>147</xdr:row>
      <xdr:rowOff>11404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6341917"/>
          <a:ext cx="201082" cy="2082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1</xdr:col>
      <xdr:colOff>211538</xdr:colOff>
      <xdr:row>149</xdr:row>
      <xdr:rowOff>28584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3241000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211538</xdr:colOff>
      <xdr:row>150</xdr:row>
      <xdr:rowOff>28584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3653750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151</xdr:row>
      <xdr:rowOff>1</xdr:rowOff>
    </xdr:from>
    <xdr:to>
      <xdr:col>1</xdr:col>
      <xdr:colOff>198025</xdr:colOff>
      <xdr:row>152</xdr:row>
      <xdr:rowOff>22012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7611918"/>
          <a:ext cx="204375" cy="21166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166</xdr:row>
      <xdr:rowOff>209603</xdr:rowOff>
    </xdr:from>
    <xdr:to>
      <xdr:col>1</xdr:col>
      <xdr:colOff>211538</xdr:colOff>
      <xdr:row>168</xdr:row>
      <xdr:rowOff>12548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0573186"/>
          <a:ext cx="211538" cy="20574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196</xdr:row>
      <xdr:rowOff>0</xdr:rowOff>
    </xdr:from>
    <xdr:to>
      <xdr:col>1</xdr:col>
      <xdr:colOff>211538</xdr:colOff>
      <xdr:row>197</xdr:row>
      <xdr:rowOff>19412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2480250"/>
          <a:ext cx="211538" cy="2180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211538</xdr:colOff>
      <xdr:row>217</xdr:row>
      <xdr:rowOff>359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609975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199</xdr:row>
      <xdr:rowOff>0</xdr:rowOff>
    </xdr:from>
    <xdr:to>
      <xdr:col>1</xdr:col>
      <xdr:colOff>206403</xdr:colOff>
      <xdr:row>200</xdr:row>
      <xdr:rowOff>19525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861250"/>
          <a:ext cx="206403" cy="21002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1</xdr:col>
      <xdr:colOff>206403</xdr:colOff>
      <xdr:row>200</xdr:row>
      <xdr:rowOff>211435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051750"/>
          <a:ext cx="206403" cy="2100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1</xdr:col>
      <xdr:colOff>206403</xdr:colOff>
      <xdr:row>204</xdr:row>
      <xdr:rowOff>5007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655000"/>
          <a:ext cx="206403" cy="207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206403</xdr:colOff>
      <xdr:row>204</xdr:row>
      <xdr:rowOff>202213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861376"/>
          <a:ext cx="206403" cy="207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205</xdr:row>
      <xdr:rowOff>0</xdr:rowOff>
    </xdr:from>
    <xdr:to>
      <xdr:col>1</xdr:col>
      <xdr:colOff>206403</xdr:colOff>
      <xdr:row>205</xdr:row>
      <xdr:rowOff>201558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0677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206</xdr:row>
      <xdr:rowOff>0</xdr:rowOff>
    </xdr:from>
    <xdr:to>
      <xdr:col>1</xdr:col>
      <xdr:colOff>206403</xdr:colOff>
      <xdr:row>207</xdr:row>
      <xdr:rowOff>8234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274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208</xdr:row>
      <xdr:rowOff>0</xdr:rowOff>
    </xdr:from>
    <xdr:to>
      <xdr:col>1</xdr:col>
      <xdr:colOff>206403</xdr:colOff>
      <xdr:row>208</xdr:row>
      <xdr:rowOff>201557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686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209</xdr:row>
      <xdr:rowOff>0</xdr:rowOff>
    </xdr:from>
    <xdr:to>
      <xdr:col>1</xdr:col>
      <xdr:colOff>206403</xdr:colOff>
      <xdr:row>210</xdr:row>
      <xdr:rowOff>1229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877376"/>
          <a:ext cx="206403" cy="2132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206403</xdr:colOff>
      <xdr:row>215</xdr:row>
      <xdr:rowOff>1883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687000"/>
          <a:ext cx="206403" cy="215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206403</xdr:colOff>
      <xdr:row>219</xdr:row>
      <xdr:rowOff>201557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6718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92</xdr:row>
      <xdr:rowOff>1</xdr:rowOff>
    </xdr:from>
    <xdr:to>
      <xdr:col>1</xdr:col>
      <xdr:colOff>209349</xdr:colOff>
      <xdr:row>93</xdr:row>
      <xdr:rowOff>7786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9833" y="13747751"/>
          <a:ext cx="209349" cy="2145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207448</xdr:colOff>
      <xdr:row>106</xdr:row>
      <xdr:rowOff>201713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643062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207448</xdr:colOff>
      <xdr:row>121</xdr:row>
      <xdr:rowOff>201712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8288000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211538</xdr:colOff>
      <xdr:row>125</xdr:row>
      <xdr:rowOff>8521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9833" y="18700750"/>
          <a:ext cx="211538" cy="2247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127</xdr:row>
      <xdr:rowOff>9525</xdr:rowOff>
    </xdr:from>
    <xdr:to>
      <xdr:col>1</xdr:col>
      <xdr:colOff>207448</xdr:colOff>
      <xdr:row>127</xdr:row>
      <xdr:rowOff>200025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9123025"/>
          <a:ext cx="207448" cy="19809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206403</xdr:colOff>
      <xdr:row>185</xdr:row>
      <xdr:rowOff>11057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9845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195</xdr:row>
      <xdr:rowOff>0</xdr:rowOff>
    </xdr:from>
    <xdr:to>
      <xdr:col>1</xdr:col>
      <xdr:colOff>206403</xdr:colOff>
      <xdr:row>195</xdr:row>
      <xdr:rowOff>198380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289750"/>
          <a:ext cx="206403" cy="1994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211538</xdr:colOff>
      <xdr:row>75</xdr:row>
      <xdr:rowOff>8524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9833" y="11271250"/>
          <a:ext cx="211538" cy="2247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207448</xdr:colOff>
      <xdr:row>91</xdr:row>
      <xdr:rowOff>201712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354137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218</xdr:row>
      <xdr:rowOff>0</xdr:rowOff>
    </xdr:from>
    <xdr:to>
      <xdr:col>1</xdr:col>
      <xdr:colOff>210404</xdr:colOff>
      <xdr:row>218</xdr:row>
      <xdr:rowOff>197196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9833" y="36512500"/>
          <a:ext cx="210404" cy="2049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206403</xdr:colOff>
      <xdr:row>28</xdr:row>
      <xdr:rowOff>201557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048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206403</xdr:colOff>
      <xdr:row>37</xdr:row>
      <xdr:rowOff>201555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080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206403</xdr:colOff>
      <xdr:row>57</xdr:row>
      <xdr:rowOff>201556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8382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206403</xdr:colOff>
      <xdr:row>109</xdr:row>
      <xdr:rowOff>201553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6843376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217</xdr:row>
      <xdr:rowOff>7090</xdr:rowOff>
    </xdr:from>
    <xdr:to>
      <xdr:col>1</xdr:col>
      <xdr:colOff>211538</xdr:colOff>
      <xdr:row>218</xdr:row>
      <xdr:rowOff>9802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8083" y="43176507"/>
          <a:ext cx="211538" cy="2112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211538</xdr:colOff>
      <xdr:row>96</xdr:row>
      <xdr:rowOff>7419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43668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206403</xdr:colOff>
      <xdr:row>144</xdr:row>
      <xdr:rowOff>201558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24155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206403</xdr:colOff>
      <xdr:row>32</xdr:row>
      <xdr:rowOff>201556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254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206403</xdr:colOff>
      <xdr:row>56</xdr:row>
      <xdr:rowOff>201555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8175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128</xdr:row>
      <xdr:rowOff>0</xdr:rowOff>
    </xdr:from>
    <xdr:to>
      <xdr:col>1</xdr:col>
      <xdr:colOff>206403</xdr:colOff>
      <xdr:row>129</xdr:row>
      <xdr:rowOff>472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9319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206403</xdr:colOff>
      <xdr:row>73</xdr:row>
      <xdr:rowOff>201556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1064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206403</xdr:colOff>
      <xdr:row>85</xdr:row>
      <xdr:rowOff>201556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2509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206403</xdr:colOff>
      <xdr:row>48</xdr:row>
      <xdr:rowOff>201555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731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206403</xdr:colOff>
      <xdr:row>69</xdr:row>
      <xdr:rowOff>201557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04457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206403</xdr:colOff>
      <xdr:row>108</xdr:row>
      <xdr:rowOff>201557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66370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207</xdr:row>
      <xdr:rowOff>0</xdr:rowOff>
    </xdr:from>
    <xdr:to>
      <xdr:col>1</xdr:col>
      <xdr:colOff>206403</xdr:colOff>
      <xdr:row>207</xdr:row>
      <xdr:rowOff>201907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480500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129</xdr:row>
      <xdr:rowOff>0</xdr:rowOff>
    </xdr:from>
    <xdr:to>
      <xdr:col>1</xdr:col>
      <xdr:colOff>206403</xdr:colOff>
      <xdr:row>129</xdr:row>
      <xdr:rowOff>201555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9526250"/>
          <a:ext cx="206403" cy="20508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206403</xdr:colOff>
      <xdr:row>215</xdr:row>
      <xdr:rowOff>201558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89337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210</xdr:row>
      <xdr:rowOff>0</xdr:rowOff>
    </xdr:from>
    <xdr:to>
      <xdr:col>1</xdr:col>
      <xdr:colOff>206403</xdr:colOff>
      <xdr:row>210</xdr:row>
      <xdr:rowOff>202313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067876"/>
          <a:ext cx="206403" cy="2076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202</xdr:row>
      <xdr:rowOff>0</xdr:rowOff>
    </xdr:from>
    <xdr:to>
      <xdr:col>1</xdr:col>
      <xdr:colOff>206403</xdr:colOff>
      <xdr:row>203</xdr:row>
      <xdr:rowOff>4658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448626"/>
          <a:ext cx="206403" cy="2018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206403</xdr:colOff>
      <xdr:row>190</xdr:row>
      <xdr:rowOff>212141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1289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206403</xdr:colOff>
      <xdr:row>181</xdr:row>
      <xdr:rowOff>201557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9225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182</xdr:row>
      <xdr:rowOff>0</xdr:rowOff>
    </xdr:from>
    <xdr:to>
      <xdr:col>1</xdr:col>
      <xdr:colOff>211538</xdr:colOff>
      <xdr:row>183</xdr:row>
      <xdr:rowOff>6712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943225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206403</xdr:colOff>
      <xdr:row>132</xdr:row>
      <xdr:rowOff>12464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9939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206403</xdr:colOff>
      <xdr:row>150</xdr:row>
      <xdr:rowOff>201556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3860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202141</xdr:colOff>
      <xdr:row>160</xdr:row>
      <xdr:rowOff>202777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9093583"/>
          <a:ext cx="195791" cy="2027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211538</xdr:colOff>
      <xdr:row>106</xdr:row>
      <xdr:rowOff>7417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6224250"/>
          <a:ext cx="211538" cy="22367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211538</xdr:colOff>
      <xdr:row>90</xdr:row>
      <xdr:rowOff>7419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312862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211538</xdr:colOff>
      <xdr:row>76</xdr:row>
      <xdr:rowOff>7416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47762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211538</xdr:colOff>
      <xdr:row>59</xdr:row>
      <xdr:rowOff>7418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85883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211538</xdr:colOff>
      <xdr:row>84</xdr:row>
      <xdr:rowOff>7417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209675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103</xdr:row>
      <xdr:rowOff>9525</xdr:rowOff>
    </xdr:from>
    <xdr:to>
      <xdr:col>1</xdr:col>
      <xdr:colOff>207448</xdr:colOff>
      <xdr:row>103</xdr:row>
      <xdr:rowOff>202329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5821025"/>
          <a:ext cx="207448" cy="1980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175</xdr:row>
      <xdr:rowOff>0</xdr:rowOff>
    </xdr:from>
    <xdr:to>
      <xdr:col>1</xdr:col>
      <xdr:colOff>207448</xdr:colOff>
      <xdr:row>175</xdr:row>
      <xdr:rowOff>199596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798762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207448</xdr:colOff>
      <xdr:row>157</xdr:row>
      <xdr:rowOff>197480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5098376"/>
          <a:ext cx="20744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207448</xdr:colOff>
      <xdr:row>156</xdr:row>
      <xdr:rowOff>201715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4892000"/>
          <a:ext cx="207448" cy="2052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207448</xdr:colOff>
      <xdr:row>137</xdr:row>
      <xdr:rowOff>201712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1177250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207448</xdr:colOff>
      <xdr:row>136</xdr:row>
      <xdr:rowOff>201712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0970876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207448</xdr:colOff>
      <xdr:row>115</xdr:row>
      <xdr:rowOff>201713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17462500"/>
          <a:ext cx="20744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206403</xdr:colOff>
      <xdr:row>140</xdr:row>
      <xdr:rowOff>201555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17963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206403</xdr:colOff>
      <xdr:row>163</xdr:row>
      <xdr:rowOff>11055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5717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207448</xdr:colOff>
      <xdr:row>174</xdr:row>
      <xdr:rowOff>199596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7781250"/>
          <a:ext cx="207448" cy="2052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207448</xdr:colOff>
      <xdr:row>193</xdr:row>
      <xdr:rowOff>197833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31908750"/>
          <a:ext cx="20744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179</xdr:row>
      <xdr:rowOff>1</xdr:rowOff>
    </xdr:from>
    <xdr:to>
      <xdr:col>1</xdr:col>
      <xdr:colOff>202141</xdr:colOff>
      <xdr:row>179</xdr:row>
      <xdr:rowOff>180809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60376" y="33072918"/>
          <a:ext cx="195791" cy="1871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168</xdr:row>
      <xdr:rowOff>1</xdr:rowOff>
    </xdr:from>
    <xdr:to>
      <xdr:col>1</xdr:col>
      <xdr:colOff>209484</xdr:colOff>
      <xdr:row>169</xdr:row>
      <xdr:rowOff>11642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0786918"/>
          <a:ext cx="209484" cy="2169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206403</xdr:colOff>
      <xdr:row>214</xdr:row>
      <xdr:rowOff>1887</xdr:rowOff>
    </xdr:to>
    <xdr:pic>
      <xdr:nvPicPr>
        <xdr:cNvPr id="104" name="圖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5480626"/>
          <a:ext cx="206403" cy="2156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197</xdr:row>
      <xdr:rowOff>0</xdr:rowOff>
    </xdr:from>
    <xdr:to>
      <xdr:col>1</xdr:col>
      <xdr:colOff>206403</xdr:colOff>
      <xdr:row>198</xdr:row>
      <xdr:rowOff>14583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670750"/>
          <a:ext cx="206403" cy="21002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1</xdr:col>
      <xdr:colOff>202141</xdr:colOff>
      <xdr:row>180</xdr:row>
      <xdr:rowOff>202773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3263417"/>
          <a:ext cx="195791" cy="2027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206403</xdr:colOff>
      <xdr:row>38</xdr:row>
      <xdr:rowOff>201557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2863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206403</xdr:colOff>
      <xdr:row>40</xdr:row>
      <xdr:rowOff>201556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6991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206403</xdr:colOff>
      <xdr:row>44</xdr:row>
      <xdr:rowOff>201556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3182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206403</xdr:colOff>
      <xdr:row>33</xdr:row>
      <xdr:rowOff>201555</xdr:rowOff>
    </xdr:to>
    <xdr:pic>
      <xdr:nvPicPr>
        <xdr:cNvPr id="110" name="圖片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4608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206397</xdr:colOff>
      <xdr:row>190</xdr:row>
      <xdr:rowOff>3969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59833" y="31083250"/>
          <a:ext cx="206397" cy="2205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211538</xdr:colOff>
      <xdr:row>222</xdr:row>
      <xdr:rowOff>8316</xdr:rowOff>
    </xdr:to>
    <xdr:pic>
      <xdr:nvPicPr>
        <xdr:cNvPr id="113" name="圖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7131626"/>
          <a:ext cx="211538" cy="214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192</xdr:row>
      <xdr:rowOff>1</xdr:rowOff>
    </xdr:from>
    <xdr:to>
      <xdr:col>1</xdr:col>
      <xdr:colOff>201082</xdr:colOff>
      <xdr:row>192</xdr:row>
      <xdr:rowOff>217059</xdr:rowOff>
    </xdr:to>
    <xdr:pic>
      <xdr:nvPicPr>
        <xdr:cNvPr id="114" name="圖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5935710"/>
          <a:ext cx="201082" cy="208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211538</xdr:colOff>
      <xdr:row>101</xdr:row>
      <xdr:rowOff>7418</xdr:rowOff>
    </xdr:to>
    <xdr:pic>
      <xdr:nvPicPr>
        <xdr:cNvPr id="115" name="圖片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519237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211538</xdr:colOff>
      <xdr:row>87</xdr:row>
      <xdr:rowOff>7416</xdr:rowOff>
    </xdr:to>
    <xdr:pic>
      <xdr:nvPicPr>
        <xdr:cNvPr id="116" name="圖片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2715876"/>
          <a:ext cx="211538" cy="22366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211538</xdr:colOff>
      <xdr:row>47</xdr:row>
      <xdr:rowOff>7418</xdr:rowOff>
    </xdr:to>
    <xdr:pic>
      <xdr:nvPicPr>
        <xdr:cNvPr id="117" name="圖片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652462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211538</xdr:colOff>
      <xdr:row>212</xdr:row>
      <xdr:rowOff>197400</xdr:rowOff>
    </xdr:to>
    <xdr:pic>
      <xdr:nvPicPr>
        <xdr:cNvPr id="119" name="圖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5274250"/>
          <a:ext cx="211538" cy="2090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134</xdr:row>
      <xdr:rowOff>9525</xdr:rowOff>
    </xdr:from>
    <xdr:to>
      <xdr:col>1</xdr:col>
      <xdr:colOff>207448</xdr:colOff>
      <xdr:row>134</xdr:row>
      <xdr:rowOff>200025</xdr:rowOff>
    </xdr:to>
    <xdr:pic>
      <xdr:nvPicPr>
        <xdr:cNvPr id="120" name="圖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9833" y="20567651"/>
          <a:ext cx="207448" cy="19809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206403</xdr:colOff>
      <xdr:row>138</xdr:row>
      <xdr:rowOff>201557</xdr:rowOff>
    </xdr:to>
    <xdr:pic>
      <xdr:nvPicPr>
        <xdr:cNvPr id="121" name="圖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1383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206403</xdr:colOff>
      <xdr:row>94</xdr:row>
      <xdr:rowOff>201557</xdr:rowOff>
    </xdr:to>
    <xdr:pic>
      <xdr:nvPicPr>
        <xdr:cNvPr id="122" name="圖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41605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206403</xdr:colOff>
      <xdr:row>55</xdr:row>
      <xdr:rowOff>201558</xdr:rowOff>
    </xdr:to>
    <xdr:pic>
      <xdr:nvPicPr>
        <xdr:cNvPr id="123" name="圖片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7969250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206403</xdr:colOff>
      <xdr:row>34</xdr:row>
      <xdr:rowOff>201558</xdr:rowOff>
    </xdr:to>
    <xdr:pic>
      <xdr:nvPicPr>
        <xdr:cNvPr id="124" name="圖片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6672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188</xdr:row>
      <xdr:rowOff>0</xdr:rowOff>
    </xdr:from>
    <xdr:to>
      <xdr:col>1</xdr:col>
      <xdr:colOff>206403</xdr:colOff>
      <xdr:row>188</xdr:row>
      <xdr:rowOff>212136</xdr:rowOff>
    </xdr:to>
    <xdr:pic>
      <xdr:nvPicPr>
        <xdr:cNvPr id="125" name="圖片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876876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185</xdr:row>
      <xdr:rowOff>0</xdr:rowOff>
    </xdr:from>
    <xdr:to>
      <xdr:col>1</xdr:col>
      <xdr:colOff>206403</xdr:colOff>
      <xdr:row>186</xdr:row>
      <xdr:rowOff>11058</xdr:rowOff>
    </xdr:to>
    <xdr:pic>
      <xdr:nvPicPr>
        <xdr:cNvPr id="126" name="圖片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05137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211538</xdr:colOff>
      <xdr:row>222</xdr:row>
      <xdr:rowOff>8316</xdr:rowOff>
    </xdr:to>
    <xdr:pic>
      <xdr:nvPicPr>
        <xdr:cNvPr id="127" name="圖片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37131626"/>
          <a:ext cx="211538" cy="214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211538</xdr:colOff>
      <xdr:row>170</xdr:row>
      <xdr:rowOff>7420</xdr:rowOff>
    </xdr:to>
    <xdr:pic>
      <xdr:nvPicPr>
        <xdr:cNvPr id="128" name="圖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267493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178</xdr:row>
      <xdr:rowOff>0</xdr:rowOff>
    </xdr:from>
    <xdr:to>
      <xdr:col>1</xdr:col>
      <xdr:colOff>201082</xdr:colOff>
      <xdr:row>179</xdr:row>
      <xdr:rowOff>11402</xdr:rowOff>
    </xdr:to>
    <xdr:pic>
      <xdr:nvPicPr>
        <xdr:cNvPr id="129" name="圖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32882417"/>
          <a:ext cx="201082" cy="20825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211538</xdr:colOff>
      <xdr:row>81</xdr:row>
      <xdr:rowOff>7416</xdr:rowOff>
    </xdr:to>
    <xdr:pic>
      <xdr:nvPicPr>
        <xdr:cNvPr id="130" name="圖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684000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211538</xdr:colOff>
      <xdr:row>63</xdr:row>
      <xdr:rowOff>7420</xdr:rowOff>
    </xdr:to>
    <xdr:pic>
      <xdr:nvPicPr>
        <xdr:cNvPr id="131" name="圖片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941387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211538</xdr:colOff>
      <xdr:row>68</xdr:row>
      <xdr:rowOff>7420</xdr:rowOff>
    </xdr:to>
    <xdr:pic>
      <xdr:nvPicPr>
        <xdr:cNvPr id="133" name="圖片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023937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202696</xdr:colOff>
      <xdr:row>90</xdr:row>
      <xdr:rowOff>193120</xdr:rowOff>
    </xdr:to>
    <xdr:pic>
      <xdr:nvPicPr>
        <xdr:cNvPr id="134" name="圖片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9833" y="13335000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130</xdr:row>
      <xdr:rowOff>0</xdr:rowOff>
    </xdr:from>
    <xdr:to>
      <xdr:col>1</xdr:col>
      <xdr:colOff>202696</xdr:colOff>
      <xdr:row>130</xdr:row>
      <xdr:rowOff>190500</xdr:rowOff>
    </xdr:to>
    <xdr:pic>
      <xdr:nvPicPr>
        <xdr:cNvPr id="135" name="圖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9833" y="19732626"/>
          <a:ext cx="199521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206403</xdr:colOff>
      <xdr:row>194</xdr:row>
      <xdr:rowOff>197676</xdr:rowOff>
    </xdr:to>
    <xdr:pic>
      <xdr:nvPicPr>
        <xdr:cNvPr id="136" name="圖片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0992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206403</xdr:colOff>
      <xdr:row>126</xdr:row>
      <xdr:rowOff>201555</xdr:rowOff>
    </xdr:to>
    <xdr:pic>
      <xdr:nvPicPr>
        <xdr:cNvPr id="137" name="圖片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8907126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206403</xdr:colOff>
      <xdr:row>42</xdr:row>
      <xdr:rowOff>201557</xdr:rowOff>
    </xdr:to>
    <xdr:pic>
      <xdr:nvPicPr>
        <xdr:cNvPr id="138" name="圖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111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206403</xdr:colOff>
      <xdr:row>39</xdr:row>
      <xdr:rowOff>201557</xdr:rowOff>
    </xdr:to>
    <xdr:pic>
      <xdr:nvPicPr>
        <xdr:cNvPr id="139" name="圖片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549275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206403</xdr:colOff>
      <xdr:row>88</xdr:row>
      <xdr:rowOff>201557</xdr:rowOff>
    </xdr:to>
    <xdr:pic>
      <xdr:nvPicPr>
        <xdr:cNvPr id="140" name="圖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292225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206403</xdr:colOff>
      <xdr:row>158</xdr:row>
      <xdr:rowOff>201554</xdr:rowOff>
    </xdr:to>
    <xdr:pic>
      <xdr:nvPicPr>
        <xdr:cNvPr id="141" name="圖片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530475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154</xdr:row>
      <xdr:rowOff>0</xdr:rowOff>
    </xdr:from>
    <xdr:to>
      <xdr:col>1</xdr:col>
      <xdr:colOff>206403</xdr:colOff>
      <xdr:row>154</xdr:row>
      <xdr:rowOff>201556</xdr:rowOff>
    </xdr:to>
    <xdr:pic>
      <xdr:nvPicPr>
        <xdr:cNvPr id="142" name="圖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447925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211538</xdr:colOff>
      <xdr:row>55</xdr:row>
      <xdr:rowOff>7418</xdr:rowOff>
    </xdr:to>
    <xdr:pic>
      <xdr:nvPicPr>
        <xdr:cNvPr id="145" name="圖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776287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211538</xdr:colOff>
      <xdr:row>53</xdr:row>
      <xdr:rowOff>7418</xdr:rowOff>
    </xdr:to>
    <xdr:pic>
      <xdr:nvPicPr>
        <xdr:cNvPr id="146" name="圖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735012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199266</xdr:colOff>
      <xdr:row>153</xdr:row>
      <xdr:rowOff>30692</xdr:rowOff>
    </xdr:to>
    <xdr:pic>
      <xdr:nvPicPr>
        <xdr:cNvPr id="147" name="圖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7823583"/>
          <a:ext cx="199266" cy="2063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206403</xdr:colOff>
      <xdr:row>201</xdr:row>
      <xdr:rowOff>209667</xdr:rowOff>
    </xdr:to>
    <xdr:pic>
      <xdr:nvPicPr>
        <xdr:cNvPr id="148" name="圖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3242250"/>
          <a:ext cx="206403" cy="2100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206403</xdr:colOff>
      <xdr:row>102</xdr:row>
      <xdr:rowOff>201558</xdr:rowOff>
    </xdr:to>
    <xdr:pic>
      <xdr:nvPicPr>
        <xdr:cNvPr id="149" name="圖片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5605126"/>
          <a:ext cx="206403" cy="205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206403</xdr:colOff>
      <xdr:row>49</xdr:row>
      <xdr:rowOff>201556</xdr:rowOff>
    </xdr:to>
    <xdr:pic>
      <xdr:nvPicPr>
        <xdr:cNvPr id="150" name="圖片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693737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211538</xdr:colOff>
      <xdr:row>71</xdr:row>
      <xdr:rowOff>7419</xdr:rowOff>
    </xdr:to>
    <xdr:pic>
      <xdr:nvPicPr>
        <xdr:cNvPr id="151" name="圖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0652126"/>
          <a:ext cx="211538" cy="2236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211538</xdr:colOff>
      <xdr:row>85</xdr:row>
      <xdr:rowOff>7419</xdr:rowOff>
    </xdr:to>
    <xdr:pic>
      <xdr:nvPicPr>
        <xdr:cNvPr id="152" name="圖片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2303126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211538</xdr:colOff>
      <xdr:row>60</xdr:row>
      <xdr:rowOff>7418</xdr:rowOff>
    </xdr:to>
    <xdr:pic>
      <xdr:nvPicPr>
        <xdr:cNvPr id="153" name="圖片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8794750"/>
          <a:ext cx="211538" cy="22367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206403</xdr:colOff>
      <xdr:row>53</xdr:row>
      <xdr:rowOff>201555</xdr:rowOff>
    </xdr:to>
    <xdr:pic>
      <xdr:nvPicPr>
        <xdr:cNvPr id="155" name="圖片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75565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206403</xdr:colOff>
      <xdr:row>93</xdr:row>
      <xdr:rowOff>201558</xdr:rowOff>
    </xdr:to>
    <xdr:pic>
      <xdr:nvPicPr>
        <xdr:cNvPr id="157" name="圖片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1395412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206403</xdr:colOff>
      <xdr:row>135</xdr:row>
      <xdr:rowOff>201560</xdr:rowOff>
    </xdr:to>
    <xdr:pic>
      <xdr:nvPicPr>
        <xdr:cNvPr id="158" name="圖片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0764500"/>
          <a:ext cx="206403" cy="2050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206403</xdr:colOff>
      <xdr:row>155</xdr:row>
      <xdr:rowOff>201556</xdr:rowOff>
    </xdr:to>
    <xdr:pic>
      <xdr:nvPicPr>
        <xdr:cNvPr id="159" name="圖片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4685626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206403</xdr:colOff>
      <xdr:row>36</xdr:row>
      <xdr:rowOff>0</xdr:rowOff>
    </xdr:to>
    <xdr:pic>
      <xdr:nvPicPr>
        <xdr:cNvPr id="161" name="圖片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4873626"/>
          <a:ext cx="206403" cy="2132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206403</xdr:colOff>
      <xdr:row>24</xdr:row>
      <xdr:rowOff>211666</xdr:rowOff>
    </xdr:to>
    <xdr:pic>
      <xdr:nvPicPr>
        <xdr:cNvPr id="162" name="圖片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222626"/>
          <a:ext cx="206403" cy="2132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209349</xdr:colOff>
      <xdr:row>28</xdr:row>
      <xdr:rowOff>7783</xdr:rowOff>
    </xdr:to>
    <xdr:pic>
      <xdr:nvPicPr>
        <xdr:cNvPr id="164" name="圖片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9833" y="3635376"/>
          <a:ext cx="209349" cy="2145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206403</xdr:colOff>
      <xdr:row>26</xdr:row>
      <xdr:rowOff>201556</xdr:rowOff>
    </xdr:to>
    <xdr:pic>
      <xdr:nvPicPr>
        <xdr:cNvPr id="165" name="圖片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429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211538</xdr:colOff>
      <xdr:row>52</xdr:row>
      <xdr:rowOff>7962</xdr:rowOff>
    </xdr:to>
    <xdr:pic>
      <xdr:nvPicPr>
        <xdr:cNvPr id="167" name="圖片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7143750"/>
          <a:ext cx="211538" cy="2146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206403</xdr:colOff>
      <xdr:row>16</xdr:row>
      <xdr:rowOff>201554</xdr:rowOff>
    </xdr:to>
    <xdr:pic>
      <xdr:nvPicPr>
        <xdr:cNvPr id="168" name="圖片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6035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211538</xdr:colOff>
      <xdr:row>83</xdr:row>
      <xdr:rowOff>7418</xdr:rowOff>
    </xdr:to>
    <xdr:pic>
      <xdr:nvPicPr>
        <xdr:cNvPr id="173" name="圖片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18903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211538</xdr:colOff>
      <xdr:row>123</xdr:row>
      <xdr:rowOff>197742</xdr:rowOff>
    </xdr:to>
    <xdr:pic>
      <xdr:nvPicPr>
        <xdr:cNvPr id="174" name="圖片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9833" y="18494376"/>
          <a:ext cx="211538" cy="2236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1</xdr:col>
      <xdr:colOff>206403</xdr:colOff>
      <xdr:row>184</xdr:row>
      <xdr:rowOff>11057</xdr:rowOff>
    </xdr:to>
    <xdr:pic>
      <xdr:nvPicPr>
        <xdr:cNvPr id="176" name="圖片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963862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1</xdr:col>
      <xdr:colOff>206403</xdr:colOff>
      <xdr:row>187</xdr:row>
      <xdr:rowOff>212143</xdr:rowOff>
    </xdr:to>
    <xdr:pic>
      <xdr:nvPicPr>
        <xdr:cNvPr id="177" name="圖片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670500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206403</xdr:colOff>
      <xdr:row>18</xdr:row>
      <xdr:rowOff>201558</xdr:rowOff>
    </xdr:to>
    <xdr:pic>
      <xdr:nvPicPr>
        <xdr:cNvPr id="178" name="圖片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2809876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206403</xdr:colOff>
      <xdr:row>23</xdr:row>
      <xdr:rowOff>201555</xdr:rowOff>
    </xdr:to>
    <xdr:pic>
      <xdr:nvPicPr>
        <xdr:cNvPr id="179" name="圖片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833" y="301625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198774</xdr:colOff>
      <xdr:row>143</xdr:row>
      <xdr:rowOff>9525</xdr:rowOff>
    </xdr:to>
    <xdr:pic>
      <xdr:nvPicPr>
        <xdr:cNvPr id="166" name="圖片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5495250"/>
          <a:ext cx="198774" cy="2063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211538</xdr:colOff>
      <xdr:row>118</xdr:row>
      <xdr:rowOff>10075</xdr:rowOff>
    </xdr:to>
    <xdr:pic>
      <xdr:nvPicPr>
        <xdr:cNvPr id="182" name="圖片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778" y="37267444"/>
          <a:ext cx="211538" cy="2129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5291</xdr:colOff>
      <xdr:row>211</xdr:row>
      <xdr:rowOff>0</xdr:rowOff>
    </xdr:from>
    <xdr:to>
      <xdr:col>1</xdr:col>
      <xdr:colOff>216829</xdr:colOff>
      <xdr:row>212</xdr:row>
      <xdr:rowOff>908</xdr:rowOff>
    </xdr:to>
    <xdr:pic>
      <xdr:nvPicPr>
        <xdr:cNvPr id="183" name="圖片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3374" y="41814750"/>
          <a:ext cx="211538" cy="2178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220</xdr:row>
      <xdr:rowOff>0</xdr:rowOff>
    </xdr:from>
    <xdr:to>
      <xdr:col>1</xdr:col>
      <xdr:colOff>211538</xdr:colOff>
      <xdr:row>220</xdr:row>
      <xdr:rowOff>203048</xdr:rowOff>
    </xdr:to>
    <xdr:pic>
      <xdr:nvPicPr>
        <xdr:cNvPr id="184" name="圖片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778" y="36653611"/>
          <a:ext cx="211538" cy="21292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209349</xdr:colOff>
      <xdr:row>79</xdr:row>
      <xdr:rowOff>201167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65667" y="37472056"/>
          <a:ext cx="209349" cy="2046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211538</xdr:colOff>
      <xdr:row>61</xdr:row>
      <xdr:rowOff>7417</xdr:rowOff>
    </xdr:to>
    <xdr:pic>
      <xdr:nvPicPr>
        <xdr:cNvPr id="154" name="圖片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5667" y="8939389"/>
          <a:ext cx="211538" cy="2219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206403</xdr:colOff>
      <xdr:row>61</xdr:row>
      <xdr:rowOff>201555</xdr:rowOff>
    </xdr:to>
    <xdr:pic>
      <xdr:nvPicPr>
        <xdr:cNvPr id="156" name="圖片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5667" y="9144000"/>
          <a:ext cx="206403" cy="2050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206403</xdr:colOff>
      <xdr:row>122</xdr:row>
      <xdr:rowOff>201556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611" y="37676667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206403</xdr:colOff>
      <xdr:row>68</xdr:row>
      <xdr:rowOff>201557</xdr:rowOff>
    </xdr:to>
    <xdr:pic>
      <xdr:nvPicPr>
        <xdr:cNvPr id="144" name="圖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8611" y="37881278"/>
          <a:ext cx="206403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659</xdr:colOff>
      <xdr:row>87</xdr:row>
      <xdr:rowOff>0</xdr:rowOff>
    </xdr:from>
    <xdr:to>
      <xdr:col>1</xdr:col>
      <xdr:colOff>199394</xdr:colOff>
      <xdr:row>87</xdr:row>
      <xdr:rowOff>201557</xdr:rowOff>
    </xdr:to>
    <xdr:pic>
      <xdr:nvPicPr>
        <xdr:cNvPr id="160" name="圖片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459270" y="38085889"/>
          <a:ext cx="205085" cy="2050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497416</xdr:colOff>
      <xdr:row>99</xdr:row>
      <xdr:rowOff>5293</xdr:rowOff>
    </xdr:from>
    <xdr:to>
      <xdr:col>1</xdr:col>
      <xdr:colOff>213186</xdr:colOff>
      <xdr:row>100</xdr:row>
      <xdr:rowOff>5293</xdr:rowOff>
    </xdr:to>
    <xdr:pic>
      <xdr:nvPicPr>
        <xdr:cNvPr id="186" name="圖片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7416" y="2176993"/>
          <a:ext cx="215302" cy="2113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497417</xdr:colOff>
      <xdr:row>76</xdr:row>
      <xdr:rowOff>10583</xdr:rowOff>
    </xdr:from>
    <xdr:to>
      <xdr:col>1</xdr:col>
      <xdr:colOff>213187</xdr:colOff>
      <xdr:row>77</xdr:row>
      <xdr:rowOff>10584</xdr:rowOff>
    </xdr:to>
    <xdr:pic>
      <xdr:nvPicPr>
        <xdr:cNvPr id="187" name="圖片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7417" y="1982258"/>
          <a:ext cx="215302" cy="2113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4233</xdr:colOff>
      <xdr:row>125</xdr:row>
      <xdr:rowOff>14816</xdr:rowOff>
    </xdr:from>
    <xdr:to>
      <xdr:col>1</xdr:col>
      <xdr:colOff>216360</xdr:colOff>
      <xdr:row>126</xdr:row>
      <xdr:rowOff>21542</xdr:rowOff>
    </xdr:to>
    <xdr:pic>
      <xdr:nvPicPr>
        <xdr:cNvPr id="189" name="圖片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09058" y="1786466"/>
          <a:ext cx="218477" cy="2113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163</xdr:row>
      <xdr:rowOff>0</xdr:rowOff>
    </xdr:from>
    <xdr:to>
      <xdr:col>1</xdr:col>
      <xdr:colOff>206403</xdr:colOff>
      <xdr:row>163</xdr:row>
      <xdr:rowOff>197324</xdr:rowOff>
    </xdr:to>
    <xdr:pic>
      <xdr:nvPicPr>
        <xdr:cNvPr id="171" name="圖片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38495111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206403</xdr:colOff>
      <xdr:row>162</xdr:row>
      <xdr:rowOff>11057</xdr:rowOff>
    </xdr:to>
    <xdr:pic>
      <xdr:nvPicPr>
        <xdr:cNvPr id="180" name="圖片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38699722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218476</xdr:colOff>
      <xdr:row>73</xdr:row>
      <xdr:rowOff>7784</xdr:rowOff>
    </xdr:to>
    <xdr:pic>
      <xdr:nvPicPr>
        <xdr:cNvPr id="190" name="圖片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51556" y="11190111"/>
          <a:ext cx="220241" cy="2123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206403</xdr:colOff>
      <xdr:row>71</xdr:row>
      <xdr:rowOff>201556</xdr:rowOff>
    </xdr:to>
    <xdr:pic>
      <xdr:nvPicPr>
        <xdr:cNvPr id="191" name="圖片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10985500"/>
          <a:ext cx="206403" cy="2015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211538</xdr:colOff>
      <xdr:row>64</xdr:row>
      <xdr:rowOff>7418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1556" y="9553222"/>
          <a:ext cx="211538" cy="21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211538</xdr:colOff>
      <xdr:row>65</xdr:row>
      <xdr:rowOff>7419</xdr:rowOff>
    </xdr:to>
    <xdr:pic>
      <xdr:nvPicPr>
        <xdr:cNvPr id="185" name="圖片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1556" y="9757833"/>
          <a:ext cx="211538" cy="21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211538</xdr:colOff>
      <xdr:row>66</xdr:row>
      <xdr:rowOff>7419</xdr:rowOff>
    </xdr:to>
    <xdr:pic>
      <xdr:nvPicPr>
        <xdr:cNvPr id="192" name="圖片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1556" y="9962444"/>
          <a:ext cx="211538" cy="2183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211538</xdr:colOff>
      <xdr:row>108</xdr:row>
      <xdr:rowOff>7417</xdr:rowOff>
    </xdr:to>
    <xdr:pic>
      <xdr:nvPicPr>
        <xdr:cNvPr id="132" name="圖片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0850" y="19170650"/>
          <a:ext cx="211538" cy="21696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206403</xdr:colOff>
      <xdr:row>115</xdr:row>
      <xdr:rowOff>4707</xdr:rowOff>
    </xdr:to>
    <xdr:pic>
      <xdr:nvPicPr>
        <xdr:cNvPr id="181" name="圖片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19380200"/>
          <a:ext cx="206403" cy="2015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209349</xdr:colOff>
      <xdr:row>15</xdr:row>
      <xdr:rowOff>7786</xdr:rowOff>
    </xdr:to>
    <xdr:pic>
      <xdr:nvPicPr>
        <xdr:cNvPr id="196" name="圖片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51556" y="2413000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5291</xdr:colOff>
      <xdr:row>120</xdr:row>
      <xdr:rowOff>10584</xdr:rowOff>
    </xdr:from>
    <xdr:to>
      <xdr:col>1</xdr:col>
      <xdr:colOff>201082</xdr:colOff>
      <xdr:row>121</xdr:row>
      <xdr:rowOff>7056</xdr:rowOff>
    </xdr:to>
    <xdr:pic>
      <xdr:nvPicPr>
        <xdr:cNvPr id="163" name="圖片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5667" y="20843876"/>
          <a:ext cx="195791" cy="19579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133</xdr:row>
      <xdr:rowOff>10583</xdr:rowOff>
    </xdr:from>
    <xdr:to>
      <xdr:col>1</xdr:col>
      <xdr:colOff>202141</xdr:colOff>
      <xdr:row>134</xdr:row>
      <xdr:rowOff>10508</xdr:rowOff>
    </xdr:to>
    <xdr:pic>
      <xdr:nvPicPr>
        <xdr:cNvPr id="199" name="圖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0376" y="23590250"/>
          <a:ext cx="195791" cy="211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209349</xdr:colOff>
      <xdr:row>32</xdr:row>
      <xdr:rowOff>7785</xdr:rowOff>
    </xdr:to>
    <xdr:pic>
      <xdr:nvPicPr>
        <xdr:cNvPr id="195" name="圖片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60376" y="3264959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211538</xdr:colOff>
      <xdr:row>45</xdr:row>
      <xdr:rowOff>211666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0850" y="41814750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211538</xdr:colOff>
      <xdr:row>114</xdr:row>
      <xdr:rowOff>907</xdr:rowOff>
    </xdr:to>
    <xdr:pic>
      <xdr:nvPicPr>
        <xdr:cNvPr id="169" name="圖片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0850" y="41598850"/>
          <a:ext cx="211538" cy="2125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206403</xdr:colOff>
      <xdr:row>13</xdr:row>
      <xdr:rowOff>201556</xdr:rowOff>
    </xdr:to>
    <xdr:pic>
      <xdr:nvPicPr>
        <xdr:cNvPr id="172" name="圖片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1382950"/>
          <a:ext cx="206403" cy="2015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1</xdr:rowOff>
    </xdr:from>
    <xdr:to>
      <xdr:col>1</xdr:col>
      <xdr:colOff>206403</xdr:colOff>
      <xdr:row>12</xdr:row>
      <xdr:rowOff>201556</xdr:rowOff>
    </xdr:to>
    <xdr:pic>
      <xdr:nvPicPr>
        <xdr:cNvPr id="200" name="圖片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2201334"/>
          <a:ext cx="206403" cy="2015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209349</xdr:colOff>
      <xdr:row>30</xdr:row>
      <xdr:rowOff>211666</xdr:rowOff>
    </xdr:to>
    <xdr:pic>
      <xdr:nvPicPr>
        <xdr:cNvPr id="175" name="圖片 174">
          <a:extLst>
            <a:ext uri="{FF2B5EF4-FFF2-40B4-BE49-F238E27FC236}">
              <a16:creationId xmlns:a16="http://schemas.microsoft.com/office/drawing/2014/main" id="{A8B7DE80-7BE5-4000-A21B-2C64696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778000"/>
          <a:ext cx="209349" cy="21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209349</xdr:colOff>
      <xdr:row>20</xdr:row>
      <xdr:rowOff>0</xdr:rowOff>
    </xdr:to>
    <xdr:pic>
      <xdr:nvPicPr>
        <xdr:cNvPr id="201" name="圖片 200">
          <a:extLst>
            <a:ext uri="{FF2B5EF4-FFF2-40B4-BE49-F238E27FC236}">
              <a16:creationId xmlns:a16="http://schemas.microsoft.com/office/drawing/2014/main" id="{BED50FCF-4C5F-4CD0-9BC7-29A8F411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987550"/>
          <a:ext cx="209349" cy="217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206403</xdr:colOff>
      <xdr:row>22</xdr:row>
      <xdr:rowOff>201555</xdr:rowOff>
    </xdr:to>
    <xdr:pic>
      <xdr:nvPicPr>
        <xdr:cNvPr id="204" name="圖片 203">
          <a:extLst>
            <a:ext uri="{FF2B5EF4-FFF2-40B4-BE49-F238E27FC236}">
              <a16:creationId xmlns:a16="http://schemas.microsoft.com/office/drawing/2014/main" id="{F3FA3D50-2B06-40A9-9B79-F1312950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556" y="3683000"/>
          <a:ext cx="206403" cy="2015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5951</xdr:colOff>
      <xdr:row>220</xdr:row>
      <xdr:rowOff>11909</xdr:rowOff>
    </xdr:from>
    <xdr:to>
      <xdr:col>1</xdr:col>
      <xdr:colOff>197555</xdr:colOff>
      <xdr:row>221</xdr:row>
      <xdr:rowOff>10131</xdr:rowOff>
    </xdr:to>
    <xdr:pic>
      <xdr:nvPicPr>
        <xdr:cNvPr id="118" name="圖片 117">
          <a:extLst>
            <a:ext uri="{FF2B5EF4-FFF2-40B4-BE49-F238E27FC236}">
              <a16:creationId xmlns:a16="http://schemas.microsoft.com/office/drawing/2014/main" id="{2CBD1913-61C8-4E20-9C9C-EA379461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6801" y="43414159"/>
          <a:ext cx="191604" cy="2060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206403</xdr:colOff>
      <xdr:row>36</xdr:row>
      <xdr:rowOff>201557</xdr:rowOff>
    </xdr:to>
    <xdr:pic>
      <xdr:nvPicPr>
        <xdr:cNvPr id="188" name="圖片 187">
          <a:extLst>
            <a:ext uri="{FF2B5EF4-FFF2-40B4-BE49-F238E27FC236}">
              <a16:creationId xmlns:a16="http://schemas.microsoft.com/office/drawing/2014/main" id="{A3D503C2-BD2D-471B-99FD-8A759363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3611800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206403</xdr:colOff>
      <xdr:row>78</xdr:row>
      <xdr:rowOff>201557</xdr:rowOff>
    </xdr:to>
    <xdr:pic>
      <xdr:nvPicPr>
        <xdr:cNvPr id="202" name="圖片 201">
          <a:extLst>
            <a:ext uri="{FF2B5EF4-FFF2-40B4-BE49-F238E27FC236}">
              <a16:creationId xmlns:a16="http://schemas.microsoft.com/office/drawing/2014/main" id="{6F228898-FC95-4339-AE98-8A9298FC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3821350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206403</xdr:colOff>
      <xdr:row>77</xdr:row>
      <xdr:rowOff>201557</xdr:rowOff>
    </xdr:to>
    <xdr:pic>
      <xdr:nvPicPr>
        <xdr:cNvPr id="203" name="圖片 202">
          <a:extLst>
            <a:ext uri="{FF2B5EF4-FFF2-40B4-BE49-F238E27FC236}">
              <a16:creationId xmlns:a16="http://schemas.microsoft.com/office/drawing/2014/main" id="{8BE3C735-BE42-40A3-BD11-2134859F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850" y="44030900"/>
          <a:ext cx="206403" cy="20155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5951</xdr:colOff>
      <xdr:row>220</xdr:row>
      <xdr:rowOff>11909</xdr:rowOff>
    </xdr:from>
    <xdr:to>
      <xdr:col>1</xdr:col>
      <xdr:colOff>197555</xdr:colOff>
      <xdr:row>221</xdr:row>
      <xdr:rowOff>10131</xdr:rowOff>
    </xdr:to>
    <xdr:pic>
      <xdr:nvPicPr>
        <xdr:cNvPr id="205" name="圖片 204">
          <a:extLst>
            <a:ext uri="{FF2B5EF4-FFF2-40B4-BE49-F238E27FC236}">
              <a16:creationId xmlns:a16="http://schemas.microsoft.com/office/drawing/2014/main" id="{0F43D8A0-4004-44D8-9D1A-09A8407E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9801" y="44042809"/>
          <a:ext cx="191604" cy="2060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211538</xdr:colOff>
      <xdr:row>44</xdr:row>
      <xdr:rowOff>7416</xdr:rowOff>
    </xdr:to>
    <xdr:pic>
      <xdr:nvPicPr>
        <xdr:cNvPr id="206" name="圖片 205">
          <a:extLst>
            <a:ext uri="{FF2B5EF4-FFF2-40B4-BE49-F238E27FC236}">
              <a16:creationId xmlns:a16="http://schemas.microsoft.com/office/drawing/2014/main" id="{E3F0BC45-5263-4430-8EAF-D3FA370D5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44240450"/>
          <a:ext cx="211538" cy="21696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50</xdr:row>
      <xdr:rowOff>7091</xdr:rowOff>
    </xdr:from>
    <xdr:to>
      <xdr:col>1</xdr:col>
      <xdr:colOff>211538</xdr:colOff>
      <xdr:row>51</xdr:row>
      <xdr:rowOff>6627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41C92C2B-3048-4C44-AD00-DD48431E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3850" y="44457091"/>
          <a:ext cx="211538" cy="2090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209349</xdr:colOff>
      <xdr:row>22</xdr:row>
      <xdr:rowOff>7783</xdr:rowOff>
    </xdr:to>
    <xdr:pic>
      <xdr:nvPicPr>
        <xdr:cNvPr id="211" name="圖片 210">
          <a:extLst>
            <a:ext uri="{FF2B5EF4-FFF2-40B4-BE49-F238E27FC236}">
              <a16:creationId xmlns:a16="http://schemas.microsoft.com/office/drawing/2014/main" id="{E2A2C301-A1E0-40C1-9748-B1196672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778000"/>
          <a:ext cx="209349" cy="217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209349</xdr:colOff>
      <xdr:row>30</xdr:row>
      <xdr:rowOff>7784</xdr:rowOff>
    </xdr:to>
    <xdr:pic>
      <xdr:nvPicPr>
        <xdr:cNvPr id="212" name="圖片 211">
          <a:extLst>
            <a:ext uri="{FF2B5EF4-FFF2-40B4-BE49-F238E27FC236}">
              <a16:creationId xmlns:a16="http://schemas.microsoft.com/office/drawing/2014/main" id="{B791F957-B4F4-45AF-8110-0BE3AA27C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56" y="45282556"/>
          <a:ext cx="209349" cy="219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209349</xdr:colOff>
      <xdr:row>82</xdr:row>
      <xdr:rowOff>7784</xdr:rowOff>
    </xdr:to>
    <xdr:pic>
      <xdr:nvPicPr>
        <xdr:cNvPr id="213" name="圖片 212">
          <a:extLst>
            <a:ext uri="{FF2B5EF4-FFF2-40B4-BE49-F238E27FC236}">
              <a16:creationId xmlns:a16="http://schemas.microsoft.com/office/drawing/2014/main" id="{0E24F131-6ED0-44F7-BFDD-12F3326B7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56" y="45494222"/>
          <a:ext cx="209349" cy="219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206403</xdr:colOff>
      <xdr:row>154</xdr:row>
      <xdr:rowOff>11813</xdr:rowOff>
    </xdr:to>
    <xdr:pic>
      <xdr:nvPicPr>
        <xdr:cNvPr id="209" name="圖片 208">
          <a:extLst>
            <a:ext uri="{FF2B5EF4-FFF2-40B4-BE49-F238E27FC236}">
              <a16:creationId xmlns:a16="http://schemas.microsoft.com/office/drawing/2014/main" id="{F88B95FB-B9E7-49C7-9128-27BB6F55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733" y="44526200"/>
          <a:ext cx="206403" cy="1991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206403</xdr:colOff>
      <xdr:row>112</xdr:row>
      <xdr:rowOff>202313</xdr:rowOff>
    </xdr:to>
    <xdr:pic>
      <xdr:nvPicPr>
        <xdr:cNvPr id="216" name="圖片 215">
          <a:extLst>
            <a:ext uri="{FF2B5EF4-FFF2-40B4-BE49-F238E27FC236}">
              <a16:creationId xmlns:a16="http://schemas.microsoft.com/office/drawing/2014/main" id="{A627E37F-EEC7-442B-80B6-DD1E03D19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733" y="44737867"/>
          <a:ext cx="206403" cy="1991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206403</xdr:colOff>
      <xdr:row>110</xdr:row>
      <xdr:rowOff>201558</xdr:rowOff>
    </xdr:to>
    <xdr:pic>
      <xdr:nvPicPr>
        <xdr:cNvPr id="217" name="圖片 216">
          <a:extLst>
            <a:ext uri="{FF2B5EF4-FFF2-40B4-BE49-F238E27FC236}">
              <a16:creationId xmlns:a16="http://schemas.microsoft.com/office/drawing/2014/main" id="{FB0E97E8-0957-4D16-AC51-D85E4FF8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733" y="21700067"/>
          <a:ext cx="206403" cy="1983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211538</xdr:colOff>
      <xdr:row>112</xdr:row>
      <xdr:rowOff>7416</xdr:rowOff>
    </xdr:to>
    <xdr:pic>
      <xdr:nvPicPr>
        <xdr:cNvPr id="218" name="圖片 217">
          <a:extLst>
            <a:ext uri="{FF2B5EF4-FFF2-40B4-BE49-F238E27FC236}">
              <a16:creationId xmlns:a16="http://schemas.microsoft.com/office/drawing/2014/main" id="{CC838379-9FA2-4250-9E4B-F488A6BD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733" y="21903267"/>
          <a:ext cx="211538" cy="21379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197954</xdr:colOff>
      <xdr:row>47</xdr:row>
      <xdr:rowOff>209887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8D6C3E0F-1C6C-4603-BFF8-9992D5B3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46340889"/>
          <a:ext cx="194779" cy="2098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197954</xdr:colOff>
      <xdr:row>25</xdr:row>
      <xdr:rowOff>209887</xdr:rowOff>
    </xdr:to>
    <xdr:pic>
      <xdr:nvPicPr>
        <xdr:cNvPr id="143" name="圖片 142">
          <a:extLst>
            <a:ext uri="{FF2B5EF4-FFF2-40B4-BE49-F238E27FC236}">
              <a16:creationId xmlns:a16="http://schemas.microsoft.com/office/drawing/2014/main" id="{44D3BDEB-FB37-4246-94CF-BF6C86F8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46559611"/>
          <a:ext cx="194779" cy="2098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206403</xdr:colOff>
      <xdr:row>11</xdr:row>
      <xdr:rowOff>201556</xdr:rowOff>
    </xdr:to>
    <xdr:pic>
      <xdr:nvPicPr>
        <xdr:cNvPr id="219" name="圖片 218">
          <a:extLst>
            <a:ext uri="{FF2B5EF4-FFF2-40B4-BE49-F238E27FC236}">
              <a16:creationId xmlns:a16="http://schemas.microsoft.com/office/drawing/2014/main" id="{E9BED595-A391-436E-B3B9-114C755F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556" y="2201333"/>
          <a:ext cx="206403" cy="1983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219835</xdr:colOff>
      <xdr:row>9</xdr:row>
      <xdr:rowOff>211666</xdr:rowOff>
    </xdr:to>
    <xdr:pic>
      <xdr:nvPicPr>
        <xdr:cNvPr id="222" name="圖片 221">
          <a:extLst>
            <a:ext uri="{FF2B5EF4-FFF2-40B4-BE49-F238E27FC236}">
              <a16:creationId xmlns:a16="http://schemas.microsoft.com/office/drawing/2014/main" id="{030F5FDF-263F-4198-8301-7D52819AC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201333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219835</xdr:colOff>
      <xdr:row>9</xdr:row>
      <xdr:rowOff>2</xdr:rowOff>
    </xdr:to>
    <xdr:pic>
      <xdr:nvPicPr>
        <xdr:cNvPr id="223" name="圖片 222">
          <a:extLst>
            <a:ext uri="{FF2B5EF4-FFF2-40B4-BE49-F238E27FC236}">
              <a16:creationId xmlns:a16="http://schemas.microsoft.com/office/drawing/2014/main" id="{51386B83-04FA-4FCE-8424-0D248787D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1989667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219835</xdr:colOff>
      <xdr:row>11</xdr:row>
      <xdr:rowOff>-1</xdr:rowOff>
    </xdr:to>
    <xdr:pic>
      <xdr:nvPicPr>
        <xdr:cNvPr id="224" name="圖片 223">
          <a:extLst>
            <a:ext uri="{FF2B5EF4-FFF2-40B4-BE49-F238E27FC236}">
              <a16:creationId xmlns:a16="http://schemas.microsoft.com/office/drawing/2014/main" id="{DFB6CA5A-FA45-4F8D-80B0-711306D37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413000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219835</xdr:colOff>
      <xdr:row>18</xdr:row>
      <xdr:rowOff>2</xdr:rowOff>
    </xdr:to>
    <xdr:pic>
      <xdr:nvPicPr>
        <xdr:cNvPr id="225" name="圖片 224">
          <a:extLst>
            <a:ext uri="{FF2B5EF4-FFF2-40B4-BE49-F238E27FC236}">
              <a16:creationId xmlns:a16="http://schemas.microsoft.com/office/drawing/2014/main" id="{4B68E19D-6500-4F5C-BCD1-9AF159963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3683000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1</xdr:col>
      <xdr:colOff>0</xdr:colOff>
      <xdr:row>20</xdr:row>
      <xdr:rowOff>0</xdr:rowOff>
    </xdr:from>
    <xdr:ext cx="209349" cy="219451"/>
    <xdr:pic>
      <xdr:nvPicPr>
        <xdr:cNvPr id="226" name="圖片 225">
          <a:extLst>
            <a:ext uri="{FF2B5EF4-FFF2-40B4-BE49-F238E27FC236}">
              <a16:creationId xmlns:a16="http://schemas.microsoft.com/office/drawing/2014/main" id="{52019D6A-C423-4B8B-BCAB-19B897FD3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" y="1987550"/>
          <a:ext cx="209349" cy="219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209349</xdr:colOff>
      <xdr:row>4</xdr:row>
      <xdr:rowOff>7784</xdr:rowOff>
    </xdr:to>
    <xdr:pic>
      <xdr:nvPicPr>
        <xdr:cNvPr id="229" name="圖片 228">
          <a:extLst>
            <a:ext uri="{FF2B5EF4-FFF2-40B4-BE49-F238E27FC236}">
              <a16:creationId xmlns:a16="http://schemas.microsoft.com/office/drawing/2014/main" id="{7228875C-8744-4485-9042-313DAE06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24556" y="1778000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219835</xdr:colOff>
      <xdr:row>8</xdr:row>
      <xdr:rowOff>-1</xdr:rowOff>
    </xdr:to>
    <xdr:pic>
      <xdr:nvPicPr>
        <xdr:cNvPr id="231" name="圖片 230">
          <a:extLst>
            <a:ext uri="{FF2B5EF4-FFF2-40B4-BE49-F238E27FC236}">
              <a16:creationId xmlns:a16="http://schemas.microsoft.com/office/drawing/2014/main" id="{D77249CE-DEA1-4048-801B-E3E6C367E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413000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219835</xdr:colOff>
      <xdr:row>15</xdr:row>
      <xdr:rowOff>211666</xdr:rowOff>
    </xdr:to>
    <xdr:pic>
      <xdr:nvPicPr>
        <xdr:cNvPr id="232" name="圖片 231">
          <a:extLst>
            <a:ext uri="{FF2B5EF4-FFF2-40B4-BE49-F238E27FC236}">
              <a16:creationId xmlns:a16="http://schemas.microsoft.com/office/drawing/2014/main" id="{618E0600-B1AE-45E8-AA46-56714B744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4106333"/>
          <a:ext cx="219835" cy="21216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1</xdr:rowOff>
    </xdr:from>
    <xdr:to>
      <xdr:col>1</xdr:col>
      <xdr:colOff>219835</xdr:colOff>
      <xdr:row>7</xdr:row>
      <xdr:rowOff>0</xdr:rowOff>
    </xdr:to>
    <xdr:pic>
      <xdr:nvPicPr>
        <xdr:cNvPr id="215" name="圖片 214">
          <a:extLst>
            <a:ext uri="{FF2B5EF4-FFF2-40B4-BE49-F238E27FC236}">
              <a16:creationId xmlns:a16="http://schemas.microsoft.com/office/drawing/2014/main" id="{DFF49B1E-4D6F-4A66-AA00-2613ED01B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2201334"/>
          <a:ext cx="219835" cy="211667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219835</xdr:colOff>
      <xdr:row>6</xdr:row>
      <xdr:rowOff>1</xdr:rowOff>
    </xdr:to>
    <xdr:pic>
      <xdr:nvPicPr>
        <xdr:cNvPr id="220" name="圖片 219">
          <a:extLst>
            <a:ext uri="{FF2B5EF4-FFF2-40B4-BE49-F238E27FC236}">
              <a16:creationId xmlns:a16="http://schemas.microsoft.com/office/drawing/2014/main" id="{B55F830C-16A2-4F27-9FD4-416E22301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556" y="1989667"/>
          <a:ext cx="219835" cy="211666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202141</xdr:colOff>
      <xdr:row>159</xdr:row>
      <xdr:rowOff>202777</xdr:rowOff>
    </xdr:to>
    <xdr:pic>
      <xdr:nvPicPr>
        <xdr:cNvPr id="221" name="圖片 220">
          <a:extLst>
            <a:ext uri="{FF2B5EF4-FFF2-40B4-BE49-F238E27FC236}">
              <a16:creationId xmlns:a16="http://schemas.microsoft.com/office/drawing/2014/main" id="{19B074C7-CCFA-4293-9856-A93017E5F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35355389"/>
          <a:ext cx="202141" cy="2027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198</xdr:row>
      <xdr:rowOff>0</xdr:rowOff>
    </xdr:from>
    <xdr:to>
      <xdr:col>1</xdr:col>
      <xdr:colOff>211538</xdr:colOff>
      <xdr:row>199</xdr:row>
      <xdr:rowOff>19410</xdr:rowOff>
    </xdr:to>
    <xdr:pic>
      <xdr:nvPicPr>
        <xdr:cNvPr id="227" name="圖片 226">
          <a:extLst>
            <a:ext uri="{FF2B5EF4-FFF2-40B4-BE49-F238E27FC236}">
              <a16:creationId xmlns:a16="http://schemas.microsoft.com/office/drawing/2014/main" id="{5D73291F-8A15-4767-8BE1-9167DE49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4556" y="44019611"/>
          <a:ext cx="211538" cy="2310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5291</xdr:colOff>
      <xdr:row>4</xdr:row>
      <xdr:rowOff>10583</xdr:rowOff>
    </xdr:from>
    <xdr:to>
      <xdr:col>1</xdr:col>
      <xdr:colOff>214640</xdr:colOff>
      <xdr:row>5</xdr:row>
      <xdr:rowOff>18367</xdr:rowOff>
    </xdr:to>
    <xdr:pic>
      <xdr:nvPicPr>
        <xdr:cNvPr id="197" name="圖片 196">
          <a:extLst>
            <a:ext uri="{FF2B5EF4-FFF2-40B4-BE49-F238E27FC236}">
              <a16:creationId xmlns:a16="http://schemas.microsoft.com/office/drawing/2014/main" id="{7269EA4E-F70D-0D95-3324-20ECB5C3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33374" y="2005542"/>
          <a:ext cx="209349" cy="2194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10583</xdr:colOff>
      <xdr:row>165</xdr:row>
      <xdr:rowOff>0</xdr:rowOff>
    </xdr:from>
    <xdr:to>
      <xdr:col>1</xdr:col>
      <xdr:colOff>216986</xdr:colOff>
      <xdr:row>165</xdr:row>
      <xdr:rowOff>201558</xdr:rowOff>
    </xdr:to>
    <xdr:pic>
      <xdr:nvPicPr>
        <xdr:cNvPr id="214" name="圖片 213">
          <a:extLst>
            <a:ext uri="{FF2B5EF4-FFF2-40B4-BE49-F238E27FC236}">
              <a16:creationId xmlns:a16="http://schemas.microsoft.com/office/drawing/2014/main" id="{92EB1A27-B514-B291-7FDC-CED36E9A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5666" y="35941000"/>
          <a:ext cx="206403" cy="201558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25400</xdr:colOff>
      <xdr:row>18</xdr:row>
      <xdr:rowOff>17859</xdr:rowOff>
    </xdr:from>
    <xdr:ext cx="200053" cy="230155"/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5875734"/>
          <a:ext cx="200053" cy="2301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5292</xdr:colOff>
      <xdr:row>29</xdr:row>
      <xdr:rowOff>21167</xdr:rowOff>
    </xdr:from>
    <xdr:ext cx="206403" cy="219996"/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4492" y="6066367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28960</xdr:colOff>
      <xdr:row>31</xdr:row>
      <xdr:rowOff>73120</xdr:rowOff>
    </xdr:from>
    <xdr:ext cx="206403" cy="219996"/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324" y="12524893"/>
          <a:ext cx="206403" cy="21999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21167</xdr:colOff>
      <xdr:row>30</xdr:row>
      <xdr:rowOff>43103</xdr:rowOff>
    </xdr:from>
    <xdr:ext cx="200053" cy="232692"/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531" y="12113876"/>
          <a:ext cx="200053" cy="2326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27299</xdr:colOff>
      <xdr:row>32</xdr:row>
      <xdr:rowOff>56464</xdr:rowOff>
    </xdr:from>
    <xdr:ext cx="200053" cy="233333"/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663" y="12889237"/>
          <a:ext cx="200053" cy="23333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38334</xdr:colOff>
      <xdr:row>15</xdr:row>
      <xdr:rowOff>65631</xdr:rowOff>
    </xdr:from>
    <xdr:ext cx="189593" cy="224818"/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698" y="6421404"/>
          <a:ext cx="189593" cy="22481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38486</xdr:colOff>
      <xdr:row>33</xdr:row>
      <xdr:rowOff>74468</xdr:rowOff>
    </xdr:from>
    <xdr:ext cx="185208" cy="194708"/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84850" y="13288241"/>
          <a:ext cx="185208" cy="19470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27743</xdr:colOff>
      <xdr:row>6</xdr:row>
      <xdr:rowOff>48231</xdr:rowOff>
    </xdr:from>
    <xdr:ext cx="190680" cy="207117"/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168" y="2134206"/>
          <a:ext cx="190680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31109</xdr:colOff>
      <xdr:row>7</xdr:row>
      <xdr:rowOff>31297</xdr:rowOff>
    </xdr:from>
    <xdr:ext cx="191824" cy="210291"/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3534" y="2431597"/>
          <a:ext cx="191824" cy="210291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26844</xdr:colOff>
      <xdr:row>9</xdr:row>
      <xdr:rowOff>57534</xdr:rowOff>
    </xdr:from>
    <xdr:ext cx="196109" cy="223172"/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208" y="4127307"/>
          <a:ext cx="196109" cy="22317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29482</xdr:colOff>
      <xdr:row>4</xdr:row>
      <xdr:rowOff>26610</xdr:rowOff>
    </xdr:from>
    <xdr:ext cx="192909" cy="223746"/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907" y="1483935"/>
          <a:ext cx="192909" cy="223746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2</xdr:col>
      <xdr:colOff>15875</xdr:colOff>
      <xdr:row>16</xdr:row>
      <xdr:rowOff>17860</xdr:rowOff>
    </xdr:from>
    <xdr:ext cx="192433" cy="217455"/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247085"/>
          <a:ext cx="192433" cy="217455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25400</xdr:colOff>
      <xdr:row>3</xdr:row>
      <xdr:rowOff>38100</xdr:rowOff>
    </xdr:from>
    <xdr:ext cx="200053" cy="219999"/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825" y="1181100"/>
          <a:ext cx="200053" cy="21999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30018</xdr:colOff>
      <xdr:row>19</xdr:row>
      <xdr:rowOff>55418</xdr:rowOff>
    </xdr:from>
    <xdr:ext cx="197909" cy="222436"/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6382" y="7935191"/>
          <a:ext cx="197909" cy="22243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21</xdr:row>
      <xdr:rowOff>25400</xdr:rowOff>
    </xdr:from>
    <xdr:ext cx="197909" cy="219993"/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688340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31750</xdr:colOff>
      <xdr:row>22</xdr:row>
      <xdr:rowOff>44450</xdr:rowOff>
    </xdr:from>
    <xdr:ext cx="197909" cy="219993"/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0" y="7219950"/>
          <a:ext cx="197909" cy="219993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26685</xdr:colOff>
      <xdr:row>5</xdr:row>
      <xdr:rowOff>66991</xdr:rowOff>
    </xdr:from>
    <xdr:ext cx="193855" cy="213469"/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049" y="2612764"/>
          <a:ext cx="193855" cy="21346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35727</xdr:colOff>
      <xdr:row>8</xdr:row>
      <xdr:rowOff>75074</xdr:rowOff>
    </xdr:from>
    <xdr:ext cx="191824" cy="194127"/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2091" y="3763847"/>
          <a:ext cx="191824" cy="19412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38902</xdr:colOff>
      <xdr:row>10</xdr:row>
      <xdr:rowOff>87099</xdr:rowOff>
    </xdr:from>
    <xdr:ext cx="191824" cy="213466"/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5266" y="4537872"/>
          <a:ext cx="191824" cy="213466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24086</xdr:colOff>
      <xdr:row>11</xdr:row>
      <xdr:rowOff>86811</xdr:rowOff>
    </xdr:from>
    <xdr:ext cx="198943" cy="213467"/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450" y="4918584"/>
          <a:ext cx="198943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12</xdr:row>
      <xdr:rowOff>66319</xdr:rowOff>
    </xdr:from>
    <xdr:ext cx="189024" cy="213464"/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279092"/>
          <a:ext cx="189024" cy="213464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26203</xdr:colOff>
      <xdr:row>13</xdr:row>
      <xdr:rowOff>66318</xdr:rowOff>
    </xdr:from>
    <xdr:ext cx="189024" cy="213467"/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2567" y="5660091"/>
          <a:ext cx="18902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31110</xdr:colOff>
      <xdr:row>14</xdr:row>
      <xdr:rowOff>65935</xdr:rowOff>
    </xdr:from>
    <xdr:ext cx="189024" cy="210290"/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474" y="6040708"/>
          <a:ext cx="189024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31355</xdr:colOff>
      <xdr:row>23</xdr:row>
      <xdr:rowOff>66638</xdr:rowOff>
    </xdr:from>
    <xdr:ext cx="191954" cy="230158"/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719" y="9470411"/>
          <a:ext cx="191954" cy="230158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18410</xdr:colOff>
      <xdr:row>17</xdr:row>
      <xdr:rowOff>31298</xdr:rowOff>
    </xdr:from>
    <xdr:ext cx="185080" cy="210292"/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0835" y="5574848"/>
          <a:ext cx="185080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25819</xdr:colOff>
      <xdr:row>20</xdr:row>
      <xdr:rowOff>49290</xdr:rowOff>
    </xdr:from>
    <xdr:ext cx="195374" cy="213467"/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5069" y="6589790"/>
          <a:ext cx="195374" cy="21346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31496</xdr:colOff>
      <xdr:row>24</xdr:row>
      <xdr:rowOff>82195</xdr:rowOff>
    </xdr:from>
    <xdr:ext cx="192199" cy="210290"/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7860" y="9866968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8886</xdr:colOff>
      <xdr:row>25</xdr:row>
      <xdr:rowOff>65935</xdr:rowOff>
    </xdr:from>
    <xdr:ext cx="189024" cy="210292"/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5250" y="10231708"/>
          <a:ext cx="189024" cy="210292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12061</xdr:colOff>
      <xdr:row>26</xdr:row>
      <xdr:rowOff>86429</xdr:rowOff>
    </xdr:from>
    <xdr:ext cx="189024" cy="210289"/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8425" y="10633202"/>
          <a:ext cx="189024" cy="210289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28320</xdr:colOff>
      <xdr:row>27</xdr:row>
      <xdr:rowOff>54294</xdr:rowOff>
    </xdr:from>
    <xdr:ext cx="192199" cy="207117"/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684" y="10982067"/>
          <a:ext cx="192199" cy="207117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14177</xdr:colOff>
      <xdr:row>28</xdr:row>
      <xdr:rowOff>9075</xdr:rowOff>
    </xdr:from>
    <xdr:ext cx="192199" cy="210290"/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33377" y="5838375"/>
          <a:ext cx="192199" cy="210290"/>
        </a:xfrm>
        <a:prstGeom prst="rect">
          <a:avLst/>
        </a:prstGeom>
        <a:noFill/>
        <a:ln>
          <a:prstDash val="solid"/>
        </a:ln>
      </xdr:spPr>
    </xdr:pic>
    <xdr:clientData/>
  </xdr:oneCellAnchor>
  <xdr:oneCellAnchor>
    <xdr:from>
      <xdr:col>2</xdr:col>
      <xdr:colOff>27261</xdr:colOff>
      <xdr:row>34</xdr:row>
      <xdr:rowOff>66321</xdr:rowOff>
    </xdr:from>
    <xdr:ext cx="195374" cy="213464"/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3625" y="13661094"/>
          <a:ext cx="195374" cy="213464"/>
        </a:xfrm>
        <a:prstGeom prst="rect">
          <a:avLst/>
        </a:prstGeom>
        <a:noFill/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13607</xdr:colOff>
      <xdr:row>7</xdr:row>
      <xdr:rowOff>97366</xdr:rowOff>
    </xdr:from>
    <xdr:to>
      <xdr:col>2</xdr:col>
      <xdr:colOff>209184</xdr:colOff>
      <xdr:row>7</xdr:row>
      <xdr:rowOff>339930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4533295"/>
          <a:ext cx="207007" cy="24256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58680</xdr:rowOff>
    </xdr:from>
    <xdr:to>
      <xdr:col>2</xdr:col>
      <xdr:colOff>208580</xdr:colOff>
      <xdr:row>13</xdr:row>
      <xdr:rowOff>288547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508466"/>
          <a:ext cx="206403" cy="22986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20</xdr:row>
      <xdr:rowOff>54428</xdr:rowOff>
    </xdr:from>
    <xdr:to>
      <xdr:col>2</xdr:col>
      <xdr:colOff>208580</xdr:colOff>
      <xdr:row>20</xdr:row>
      <xdr:rowOff>269147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9171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26</xdr:row>
      <xdr:rowOff>68035</xdr:rowOff>
    </xdr:from>
    <xdr:to>
      <xdr:col>2</xdr:col>
      <xdr:colOff>209215</xdr:colOff>
      <xdr:row>26</xdr:row>
      <xdr:rowOff>282753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4218" y="11470821"/>
          <a:ext cx="206403" cy="2147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28</xdr:row>
      <xdr:rowOff>63953</xdr:rowOff>
    </xdr:from>
    <xdr:to>
      <xdr:col>2</xdr:col>
      <xdr:colOff>208580</xdr:colOff>
      <xdr:row>28</xdr:row>
      <xdr:rowOff>285561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228739"/>
          <a:ext cx="206403" cy="2292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29</xdr:row>
      <xdr:rowOff>69112</xdr:rowOff>
    </xdr:from>
    <xdr:to>
      <xdr:col>2</xdr:col>
      <xdr:colOff>208819</xdr:colOff>
      <xdr:row>29</xdr:row>
      <xdr:rowOff>302157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614898"/>
          <a:ext cx="202832" cy="2330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30</xdr:row>
      <xdr:rowOff>66731</xdr:rowOff>
    </xdr:from>
    <xdr:to>
      <xdr:col>2</xdr:col>
      <xdr:colOff>211575</xdr:colOff>
      <xdr:row>30</xdr:row>
      <xdr:rowOff>287710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12993517"/>
          <a:ext cx="210033" cy="22669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78467</xdr:rowOff>
    </xdr:from>
    <xdr:to>
      <xdr:col>3</xdr:col>
      <xdr:colOff>990</xdr:colOff>
      <xdr:row>14</xdr:row>
      <xdr:rowOff>326125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7657646"/>
          <a:ext cx="245918" cy="2476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81188</xdr:rowOff>
    </xdr:from>
    <xdr:to>
      <xdr:col>3</xdr:col>
      <xdr:colOff>991</xdr:colOff>
      <xdr:row>15</xdr:row>
      <xdr:rowOff>285354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3786" y="8109402"/>
          <a:ext cx="245919" cy="21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102053</xdr:rowOff>
    </xdr:from>
    <xdr:to>
      <xdr:col>2</xdr:col>
      <xdr:colOff>231677</xdr:colOff>
      <xdr:row>16</xdr:row>
      <xdr:rowOff>323675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579303"/>
          <a:ext cx="231677" cy="2355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91621</xdr:rowOff>
    </xdr:from>
    <xdr:to>
      <xdr:col>2</xdr:col>
      <xdr:colOff>231677</xdr:colOff>
      <xdr:row>17</xdr:row>
      <xdr:rowOff>342276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9017907"/>
          <a:ext cx="231677" cy="2506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64407</xdr:rowOff>
    </xdr:from>
    <xdr:to>
      <xdr:col>2</xdr:col>
      <xdr:colOff>212230</xdr:colOff>
      <xdr:row>18</xdr:row>
      <xdr:rowOff>287933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8419193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33</xdr:row>
      <xdr:rowOff>62081</xdr:rowOff>
    </xdr:from>
    <xdr:to>
      <xdr:col>2</xdr:col>
      <xdr:colOff>231677</xdr:colOff>
      <xdr:row>33</xdr:row>
      <xdr:rowOff>288786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172938"/>
          <a:ext cx="231677" cy="23877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78015</xdr:rowOff>
    </xdr:from>
    <xdr:to>
      <xdr:col>2</xdr:col>
      <xdr:colOff>212433</xdr:colOff>
      <xdr:row>11</xdr:row>
      <xdr:rowOff>305720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5765801"/>
          <a:ext cx="208351" cy="227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112032</xdr:rowOff>
    </xdr:from>
    <xdr:to>
      <xdr:col>2</xdr:col>
      <xdr:colOff>211526</xdr:colOff>
      <xdr:row>32</xdr:row>
      <xdr:rowOff>326201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3786" y="13800818"/>
          <a:ext cx="220416" cy="2141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119288</xdr:rowOff>
    </xdr:from>
    <xdr:to>
      <xdr:col>2</xdr:col>
      <xdr:colOff>208580</xdr:colOff>
      <xdr:row>6</xdr:row>
      <xdr:rowOff>355595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4106181"/>
          <a:ext cx="220010" cy="227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25</xdr:row>
      <xdr:rowOff>78467</xdr:rowOff>
    </xdr:from>
    <xdr:to>
      <xdr:col>2</xdr:col>
      <xdr:colOff>211530</xdr:colOff>
      <xdr:row>25</xdr:row>
      <xdr:rowOff>305882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597038"/>
          <a:ext cx="221055" cy="2274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54428</xdr:rowOff>
    </xdr:from>
    <xdr:to>
      <xdr:col>2</xdr:col>
      <xdr:colOff>229976</xdr:colOff>
      <xdr:row>34</xdr:row>
      <xdr:rowOff>284307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6614321"/>
          <a:ext cx="229976" cy="2413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88446</xdr:rowOff>
    </xdr:from>
    <xdr:to>
      <xdr:col>2</xdr:col>
      <xdr:colOff>229536</xdr:colOff>
      <xdr:row>8</xdr:row>
      <xdr:rowOff>326579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974771"/>
          <a:ext cx="229536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12</xdr:row>
      <xdr:rowOff>54428</xdr:rowOff>
    </xdr:from>
    <xdr:to>
      <xdr:col>2</xdr:col>
      <xdr:colOff>208580</xdr:colOff>
      <xdr:row>12</xdr:row>
      <xdr:rowOff>269147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6123214"/>
          <a:ext cx="206403" cy="2147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16782</xdr:colOff>
      <xdr:row>3</xdr:row>
      <xdr:rowOff>92528</xdr:rowOff>
    </xdr:from>
    <xdr:to>
      <xdr:col>2</xdr:col>
      <xdr:colOff>230267</xdr:colOff>
      <xdr:row>3</xdr:row>
      <xdr:rowOff>325602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207" y="2740478"/>
          <a:ext cx="213485" cy="22164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19</xdr:row>
      <xdr:rowOff>69113</xdr:rowOff>
    </xdr:from>
    <xdr:to>
      <xdr:col>2</xdr:col>
      <xdr:colOff>211120</xdr:colOff>
      <xdr:row>19</xdr:row>
      <xdr:rowOff>284373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393" y="8804899"/>
          <a:ext cx="192433" cy="22669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24</xdr:row>
      <xdr:rowOff>112031</xdr:rowOff>
    </xdr:from>
    <xdr:to>
      <xdr:col>3</xdr:col>
      <xdr:colOff>2433</xdr:colOff>
      <xdr:row>24</xdr:row>
      <xdr:rowOff>325476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3786" y="12181567"/>
          <a:ext cx="237383" cy="2083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27215</xdr:colOff>
      <xdr:row>21</xdr:row>
      <xdr:rowOff>68037</xdr:rowOff>
    </xdr:from>
    <xdr:to>
      <xdr:col>3</xdr:col>
      <xdr:colOff>629</xdr:colOff>
      <xdr:row>21</xdr:row>
      <xdr:rowOff>287663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1" y="9565823"/>
          <a:ext cx="208364" cy="2291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27</xdr:row>
      <xdr:rowOff>66732</xdr:rowOff>
    </xdr:from>
    <xdr:to>
      <xdr:col>2</xdr:col>
      <xdr:colOff>212231</xdr:colOff>
      <xdr:row>27</xdr:row>
      <xdr:rowOff>287718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1850518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99331</xdr:rowOff>
    </xdr:from>
    <xdr:to>
      <xdr:col>2</xdr:col>
      <xdr:colOff>225984</xdr:colOff>
      <xdr:row>31</xdr:row>
      <xdr:rowOff>341751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13407117"/>
          <a:ext cx="225984" cy="242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23</xdr:row>
      <xdr:rowOff>66732</xdr:rowOff>
    </xdr:from>
    <xdr:to>
      <xdr:col>2</xdr:col>
      <xdr:colOff>225984</xdr:colOff>
      <xdr:row>23</xdr:row>
      <xdr:rowOff>287718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10326518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40821</xdr:rowOff>
    </xdr:from>
    <xdr:to>
      <xdr:col>3</xdr:col>
      <xdr:colOff>1810</xdr:colOff>
      <xdr:row>10</xdr:row>
      <xdr:rowOff>286733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3" y="5347607"/>
          <a:ext cx="226328" cy="24591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9</xdr:col>
      <xdr:colOff>468630</xdr:colOff>
      <xdr:row>13</xdr:row>
      <xdr:rowOff>111204</xdr:rowOff>
    </xdr:from>
    <xdr:to>
      <xdr:col>13</xdr:col>
      <xdr:colOff>1126166</xdr:colOff>
      <xdr:row>23</xdr:row>
      <xdr:rowOff>283551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20280" y="3413204"/>
          <a:ext cx="6658689" cy="4645015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98424</xdr:rowOff>
    </xdr:from>
    <xdr:to>
      <xdr:col>2</xdr:col>
      <xdr:colOff>230442</xdr:colOff>
      <xdr:row>4</xdr:row>
      <xdr:rowOff>325844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786" y="3187245"/>
          <a:ext cx="230442" cy="227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5</xdr:row>
      <xdr:rowOff>88899</xdr:rowOff>
    </xdr:from>
    <xdr:to>
      <xdr:col>3</xdr:col>
      <xdr:colOff>947</xdr:colOff>
      <xdr:row>5</xdr:row>
      <xdr:rowOff>323837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393" y="3626756"/>
          <a:ext cx="219115" cy="2425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78921</xdr:rowOff>
    </xdr:from>
    <xdr:to>
      <xdr:col>3</xdr:col>
      <xdr:colOff>2546</xdr:colOff>
      <xdr:row>9</xdr:row>
      <xdr:rowOff>324674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412921"/>
          <a:ext cx="240671" cy="23495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10432</xdr:colOff>
      <xdr:row>22</xdr:row>
      <xdr:rowOff>54428</xdr:rowOff>
    </xdr:from>
    <xdr:to>
      <xdr:col>2</xdr:col>
      <xdr:colOff>225984</xdr:colOff>
      <xdr:row>22</xdr:row>
      <xdr:rowOff>287479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218" y="9933214"/>
          <a:ext cx="215552" cy="233051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4</xdr:row>
      <xdr:rowOff>5292</xdr:rowOff>
    </xdr:from>
    <xdr:to>
      <xdr:col>2</xdr:col>
      <xdr:colOff>207007</xdr:colOff>
      <xdr:row>5</xdr:row>
      <xdr:rowOff>16081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589617"/>
          <a:ext cx="207007" cy="22668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16</xdr:row>
      <xdr:rowOff>17859</xdr:rowOff>
    </xdr:from>
    <xdr:to>
      <xdr:col>2</xdr:col>
      <xdr:colOff>206403</xdr:colOff>
      <xdr:row>17</xdr:row>
      <xdr:rowOff>25476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206403" cy="22669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206403</xdr:colOff>
      <xdr:row>23</xdr:row>
      <xdr:rowOff>633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206403</xdr:colOff>
      <xdr:row>30</xdr:row>
      <xdr:rowOff>632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20640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9525</xdr:rowOff>
    </xdr:from>
    <xdr:to>
      <xdr:col>2</xdr:col>
      <xdr:colOff>206403</xdr:colOff>
      <xdr:row>28</xdr:row>
      <xdr:rowOff>19678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206403" cy="23240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25</xdr:row>
      <xdr:rowOff>17859</xdr:rowOff>
    </xdr:from>
    <xdr:to>
      <xdr:col>2</xdr:col>
      <xdr:colOff>202832</xdr:colOff>
      <xdr:row>26</xdr:row>
      <xdr:rowOff>25479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93703" cy="2266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19922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96878" cy="2298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0</xdr:rowOff>
    </xdr:from>
    <xdr:to>
      <xdr:col>3</xdr:col>
      <xdr:colOff>990</xdr:colOff>
      <xdr:row>14</xdr:row>
      <xdr:rowOff>19058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8683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11</xdr:row>
      <xdr:rowOff>6803</xdr:rowOff>
    </xdr:from>
    <xdr:to>
      <xdr:col>3</xdr:col>
      <xdr:colOff>991</xdr:colOff>
      <xdr:row>12</xdr:row>
      <xdr:rowOff>12214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8683" cy="22131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15</xdr:row>
      <xdr:rowOff>20146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924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12</xdr:row>
      <xdr:rowOff>6804</xdr:rowOff>
    </xdr:from>
    <xdr:to>
      <xdr:col>2</xdr:col>
      <xdr:colOff>228502</xdr:colOff>
      <xdr:row>13</xdr:row>
      <xdr:rowOff>25684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347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20</xdr:row>
      <xdr:rowOff>6804</xdr:rowOff>
    </xdr:from>
    <xdr:to>
      <xdr:col>2</xdr:col>
      <xdr:colOff>208148</xdr:colOff>
      <xdr:row>21</xdr:row>
      <xdr:rowOff>20145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08148" cy="229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26</xdr:row>
      <xdr:rowOff>5953</xdr:rowOff>
    </xdr:from>
    <xdr:to>
      <xdr:col>2</xdr:col>
      <xdr:colOff>227651</xdr:colOff>
      <xdr:row>27</xdr:row>
      <xdr:rowOff>16760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26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33</xdr:row>
      <xdr:rowOff>7653</xdr:rowOff>
    </xdr:from>
    <xdr:to>
      <xdr:col>2</xdr:col>
      <xdr:colOff>228502</xdr:colOff>
      <xdr:row>34</xdr:row>
      <xdr:rowOff>20998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10</xdr:row>
      <xdr:rowOff>20412</xdr:rowOff>
    </xdr:from>
    <xdr:to>
      <xdr:col>2</xdr:col>
      <xdr:colOff>211526</xdr:colOff>
      <xdr:row>11</xdr:row>
      <xdr:rowOff>25867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1094" cy="22453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31</xdr:row>
      <xdr:rowOff>1</xdr:rowOff>
    </xdr:from>
    <xdr:to>
      <xdr:col>2</xdr:col>
      <xdr:colOff>206809</xdr:colOff>
      <xdr:row>32</xdr:row>
      <xdr:rowOff>85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20680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206403</xdr:colOff>
      <xdr:row>6</xdr:row>
      <xdr:rowOff>631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800225"/>
          <a:ext cx="206403" cy="2197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210623</xdr:colOff>
      <xdr:row>22</xdr:row>
      <xdr:rowOff>630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210623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32</xdr:row>
      <xdr:rowOff>0</xdr:rowOff>
    </xdr:from>
    <xdr:to>
      <xdr:col>2</xdr:col>
      <xdr:colOff>226801</xdr:colOff>
      <xdr:row>33</xdr:row>
      <xdr:rowOff>19059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381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215929</xdr:colOff>
      <xdr:row>7</xdr:row>
      <xdr:rowOff>19058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3094" cy="2381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206403</xdr:colOff>
      <xdr:row>8</xdr:row>
      <xdr:rowOff>633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20640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207135</xdr:colOff>
      <xdr:row>2</xdr:row>
      <xdr:rowOff>211234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52425" y="1143000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15</xdr:row>
      <xdr:rowOff>17860</xdr:rowOff>
    </xdr:from>
    <xdr:to>
      <xdr:col>2</xdr:col>
      <xdr:colOff>192433</xdr:colOff>
      <xdr:row>16</xdr:row>
      <xdr:rowOff>15950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716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8</xdr:row>
      <xdr:rowOff>25704</xdr:rowOff>
    </xdr:from>
    <xdr:to>
      <xdr:col>2</xdr:col>
      <xdr:colOff>215938</xdr:colOff>
      <xdr:row>9</xdr:row>
      <xdr:rowOff>21632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5508" cy="21182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206403</xdr:colOff>
      <xdr:row>4</xdr:row>
      <xdr:rowOff>635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1362075"/>
          <a:ext cx="206403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18</xdr:row>
      <xdr:rowOff>196453</xdr:rowOff>
    </xdr:from>
    <xdr:to>
      <xdr:col>2</xdr:col>
      <xdr:colOff>225950</xdr:colOff>
      <xdr:row>20</xdr:row>
      <xdr:rowOff>19452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5797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18</xdr:row>
      <xdr:rowOff>0</xdr:rowOff>
    </xdr:from>
    <xdr:to>
      <xdr:col>2</xdr:col>
      <xdr:colOff>211076</xdr:colOff>
      <xdr:row>19</xdr:row>
      <xdr:rowOff>629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201098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22</xdr:row>
      <xdr:rowOff>190501</xdr:rowOff>
    </xdr:from>
    <xdr:to>
      <xdr:col>2</xdr:col>
      <xdr:colOff>208364</xdr:colOff>
      <xdr:row>23</xdr:row>
      <xdr:rowOff>209558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08364" cy="2381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24</xdr:row>
      <xdr:rowOff>5954</xdr:rowOff>
    </xdr:from>
    <xdr:to>
      <xdr:col>2</xdr:col>
      <xdr:colOff>208149</xdr:colOff>
      <xdr:row>25</xdr:row>
      <xdr:rowOff>16755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08149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28</xdr:row>
      <xdr:rowOff>0</xdr:rowOff>
    </xdr:from>
    <xdr:to>
      <xdr:col>2</xdr:col>
      <xdr:colOff>212377</xdr:colOff>
      <xdr:row>29</xdr:row>
      <xdr:rowOff>20170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2377" cy="2392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17</xdr:row>
      <xdr:rowOff>5954</xdr:rowOff>
    </xdr:from>
    <xdr:to>
      <xdr:col>2</xdr:col>
      <xdr:colOff>212377</xdr:colOff>
      <xdr:row>18</xdr:row>
      <xdr:rowOff>16755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2377" cy="2267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226328</xdr:colOff>
      <xdr:row>10</xdr:row>
      <xdr:rowOff>20487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956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8</xdr:col>
      <xdr:colOff>977424</xdr:colOff>
      <xdr:row>7</xdr:row>
      <xdr:rowOff>42545</xdr:rowOff>
    </xdr:from>
    <xdr:to>
      <xdr:col>13</xdr:col>
      <xdr:colOff>1030922</xdr:colOff>
      <xdr:row>28</xdr:row>
      <xdr:rowOff>146515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49549" y="2257108"/>
          <a:ext cx="6673373" cy="460453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5</xdr:row>
      <xdr:rowOff>5292</xdr:rowOff>
    </xdr:from>
    <xdr:to>
      <xdr:col>2</xdr:col>
      <xdr:colOff>207007</xdr:colOff>
      <xdr:row>6</xdr:row>
      <xdr:rowOff>6556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563" y="1057805"/>
          <a:ext cx="199841" cy="20541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17859</xdr:rowOff>
    </xdr:from>
    <xdr:to>
      <xdr:col>2</xdr:col>
      <xdr:colOff>206403</xdr:colOff>
      <xdr:row>18</xdr:row>
      <xdr:rowOff>9601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8" y="4399359"/>
          <a:ext cx="198783" cy="2030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20</xdr:row>
      <xdr:rowOff>0</xdr:rowOff>
    </xdr:from>
    <xdr:to>
      <xdr:col>2</xdr:col>
      <xdr:colOff>219103</xdr:colOff>
      <xdr:row>20</xdr:row>
      <xdr:rowOff>229233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300" y="5969000"/>
          <a:ext cx="206403" cy="2292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206403</xdr:colOff>
      <xdr:row>26</xdr:row>
      <xdr:rowOff>229231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5148263"/>
          <a:ext cx="198783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28</xdr:row>
      <xdr:rowOff>9525</xdr:rowOff>
    </xdr:from>
    <xdr:to>
      <xdr:col>2</xdr:col>
      <xdr:colOff>206403</xdr:colOff>
      <xdr:row>29</xdr:row>
      <xdr:rowOff>10152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590" y="6656615"/>
          <a:ext cx="198783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29</xdr:row>
      <xdr:rowOff>17859</xdr:rowOff>
    </xdr:from>
    <xdr:to>
      <xdr:col>2</xdr:col>
      <xdr:colOff>199657</xdr:colOff>
      <xdr:row>30</xdr:row>
      <xdr:rowOff>9604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142" y="6221015"/>
          <a:ext cx="198783" cy="2030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30</xdr:row>
      <xdr:rowOff>5953</xdr:rowOff>
    </xdr:from>
    <xdr:to>
      <xdr:col>2</xdr:col>
      <xdr:colOff>206858</xdr:colOff>
      <xdr:row>31</xdr:row>
      <xdr:rowOff>10397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3993" y="7221141"/>
          <a:ext cx="198783" cy="20304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14</xdr:row>
      <xdr:rowOff>0</xdr:rowOff>
    </xdr:from>
    <xdr:to>
      <xdr:col>3</xdr:col>
      <xdr:colOff>990</xdr:colOff>
      <xdr:row>15</xdr:row>
      <xdr:rowOff>9532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4197" y="3585483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15</xdr:row>
      <xdr:rowOff>6803</xdr:rowOff>
    </xdr:from>
    <xdr:to>
      <xdr:col>3</xdr:col>
      <xdr:colOff>991</xdr:colOff>
      <xdr:row>15</xdr:row>
      <xdr:rowOff>237640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4198" y="3184072"/>
          <a:ext cx="221698" cy="2165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17</xdr:row>
      <xdr:rowOff>10620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796394"/>
          <a:ext cx="221698" cy="21363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17</xdr:row>
      <xdr:rowOff>6804</xdr:rowOff>
    </xdr:from>
    <xdr:to>
      <xdr:col>2</xdr:col>
      <xdr:colOff>228502</xdr:colOff>
      <xdr:row>18</xdr:row>
      <xdr:rowOff>9809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394" y="3388180"/>
          <a:ext cx="221698" cy="2160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20</xdr:row>
      <xdr:rowOff>222704</xdr:rowOff>
    </xdr:from>
    <xdr:to>
      <xdr:col>2</xdr:col>
      <xdr:colOff>226405</xdr:colOff>
      <xdr:row>22</xdr:row>
      <xdr:rowOff>2684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600" y="6191704"/>
          <a:ext cx="226405" cy="26258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22</xdr:row>
      <xdr:rowOff>5953</xdr:rowOff>
    </xdr:from>
    <xdr:to>
      <xdr:col>2</xdr:col>
      <xdr:colOff>227651</xdr:colOff>
      <xdr:row>23</xdr:row>
      <xdr:rowOff>7234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141" y="6411516"/>
          <a:ext cx="221698" cy="211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352879</xdr:colOff>
      <xdr:row>33</xdr:row>
      <xdr:rowOff>10828</xdr:rowOff>
    </xdr:from>
    <xdr:to>
      <xdr:col>2</xdr:col>
      <xdr:colOff>209452</xdr:colOff>
      <xdr:row>34</xdr:row>
      <xdr:rowOff>8297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879" y="9116728"/>
          <a:ext cx="218523" cy="24194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11</xdr:row>
      <xdr:rowOff>20412</xdr:rowOff>
    </xdr:from>
    <xdr:to>
      <xdr:col>2</xdr:col>
      <xdr:colOff>211526</xdr:colOff>
      <xdr:row>12</xdr:row>
      <xdr:rowOff>9994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7" y="2789466"/>
          <a:ext cx="199189" cy="21400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32</xdr:row>
      <xdr:rowOff>9526</xdr:rowOff>
    </xdr:from>
    <xdr:to>
      <xdr:col>2</xdr:col>
      <xdr:colOff>216334</xdr:colOff>
      <xdr:row>33</xdr:row>
      <xdr:rowOff>86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8300" y="8874126"/>
          <a:ext cx="206809" cy="23186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206403</xdr:colOff>
      <xdr:row>6</xdr:row>
      <xdr:rowOff>229230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2913" y="1871663"/>
          <a:ext cx="198783" cy="2054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6</xdr:row>
      <xdr:rowOff>0</xdr:rowOff>
    </xdr:from>
    <xdr:to>
      <xdr:col>2</xdr:col>
      <xdr:colOff>221484</xdr:colOff>
      <xdr:row>6</xdr:row>
      <xdr:rowOff>229230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2143125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23813</xdr:colOff>
      <xdr:row>7</xdr:row>
      <xdr:rowOff>0</xdr:rowOff>
    </xdr:from>
    <xdr:to>
      <xdr:col>2</xdr:col>
      <xdr:colOff>230216</xdr:colOff>
      <xdr:row>7</xdr:row>
      <xdr:rowOff>229231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1" y="2357438"/>
          <a:ext cx="206403" cy="21494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210623</xdr:colOff>
      <xdr:row>25</xdr:row>
      <xdr:rowOff>229231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42913" y="2281238"/>
          <a:ext cx="197288" cy="20541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354580</xdr:colOff>
      <xdr:row>34</xdr:row>
      <xdr:rowOff>0</xdr:rowOff>
    </xdr:from>
    <xdr:to>
      <xdr:col>2</xdr:col>
      <xdr:colOff>207751</xdr:colOff>
      <xdr:row>35</xdr:row>
      <xdr:rowOff>6359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4580" y="9347200"/>
          <a:ext cx="215121" cy="2508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9979</xdr:colOff>
      <xdr:row>7</xdr:row>
      <xdr:rowOff>199231</xdr:rowOff>
    </xdr:from>
    <xdr:to>
      <xdr:col>3</xdr:col>
      <xdr:colOff>2411</xdr:colOff>
      <xdr:row>8</xdr:row>
      <xdr:rowOff>226227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67" y="2556669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12</xdr:row>
      <xdr:rowOff>0</xdr:rowOff>
    </xdr:from>
    <xdr:to>
      <xdr:col>2</xdr:col>
      <xdr:colOff>221484</xdr:colOff>
      <xdr:row>12</xdr:row>
      <xdr:rowOff>229232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429000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3</xdr:row>
      <xdr:rowOff>0</xdr:rowOff>
    </xdr:from>
    <xdr:to>
      <xdr:col>2</xdr:col>
      <xdr:colOff>222216</xdr:colOff>
      <xdr:row>3</xdr:row>
      <xdr:rowOff>211234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9094" y="1500188"/>
          <a:ext cx="207135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5</xdr:row>
      <xdr:rowOff>25704</xdr:rowOff>
    </xdr:from>
    <xdr:to>
      <xdr:col>2</xdr:col>
      <xdr:colOff>219113</xdr:colOff>
      <xdr:row>6</xdr:row>
      <xdr:rowOff>12107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74195" y="2998865"/>
          <a:ext cx="202968" cy="20765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4</xdr:row>
      <xdr:rowOff>0</xdr:rowOff>
    </xdr:from>
    <xdr:to>
      <xdr:col>2</xdr:col>
      <xdr:colOff>221484</xdr:colOff>
      <xdr:row>4</xdr:row>
      <xdr:rowOff>229236</xdr:rowOff>
    </xdr:to>
    <xdr:pic>
      <xdr:nvPicPr>
        <xdr:cNvPr id="103" name="圖片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1714500"/>
          <a:ext cx="206403" cy="21494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24</xdr:row>
      <xdr:rowOff>0</xdr:rowOff>
    </xdr:from>
    <xdr:to>
      <xdr:col>2</xdr:col>
      <xdr:colOff>211076</xdr:colOff>
      <xdr:row>24</xdr:row>
      <xdr:rowOff>229228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7393" y="4810126"/>
          <a:ext cx="197288" cy="2047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8732</xdr:colOff>
      <xdr:row>26</xdr:row>
      <xdr:rowOff>240904</xdr:rowOff>
    </xdr:from>
    <xdr:to>
      <xdr:col>2</xdr:col>
      <xdr:colOff>220056</xdr:colOff>
      <xdr:row>28</xdr:row>
      <xdr:rowOff>881</xdr:rowOff>
    </xdr:to>
    <xdr:pic>
      <xdr:nvPicPr>
        <xdr:cNvPr id="108" name="圖片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332" y="7657704"/>
          <a:ext cx="211324" cy="23940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29</xdr:row>
      <xdr:rowOff>0</xdr:rowOff>
    </xdr:from>
    <xdr:to>
      <xdr:col>2</xdr:col>
      <xdr:colOff>212377</xdr:colOff>
      <xdr:row>30</xdr:row>
      <xdr:rowOff>10646</xdr:rowOff>
    </xdr:to>
    <xdr:pic>
      <xdr:nvPicPr>
        <xdr:cNvPr id="109" name="圖片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6810375"/>
          <a:ext cx="218296" cy="21305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18</xdr:row>
      <xdr:rowOff>5954</xdr:rowOff>
    </xdr:from>
    <xdr:to>
      <xdr:col>2</xdr:col>
      <xdr:colOff>212377</xdr:colOff>
      <xdr:row>19</xdr:row>
      <xdr:rowOff>7231</xdr:rowOff>
    </xdr:to>
    <xdr:pic>
      <xdr:nvPicPr>
        <xdr:cNvPr id="111" name="圖片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8889" y="4589860"/>
          <a:ext cx="218296" cy="211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2</xdr:col>
      <xdr:colOff>226328</xdr:colOff>
      <xdr:row>11</xdr:row>
      <xdr:rowOff>10960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2809875"/>
          <a:ext cx="226328" cy="2262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1588657</xdr:colOff>
      <xdr:row>10</xdr:row>
      <xdr:rowOff>53238</xdr:rowOff>
    </xdr:from>
    <xdr:to>
      <xdr:col>10</xdr:col>
      <xdr:colOff>201171</xdr:colOff>
      <xdr:row>31</xdr:row>
      <xdr:rowOff>29113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569857" y="3609238"/>
          <a:ext cx="6826239" cy="504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9525</xdr:colOff>
      <xdr:row>19</xdr:row>
      <xdr:rowOff>9524</xdr:rowOff>
    </xdr:from>
    <xdr:to>
      <xdr:col>2</xdr:col>
      <xdr:colOff>215928</xdr:colOff>
      <xdr:row>20</xdr:row>
      <xdr:rowOff>632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5125" y="5737224"/>
          <a:ext cx="206403" cy="2324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12700</xdr:colOff>
      <xdr:row>23</xdr:row>
      <xdr:rowOff>2</xdr:rowOff>
    </xdr:from>
    <xdr:to>
      <xdr:col>2</xdr:col>
      <xdr:colOff>221064</xdr:colOff>
      <xdr:row>24</xdr:row>
      <xdr:rowOff>9533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8300" y="6692902"/>
          <a:ext cx="208364" cy="2508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11906</xdr:colOff>
      <xdr:row>13</xdr:row>
      <xdr:rowOff>-1</xdr:rowOff>
    </xdr:from>
    <xdr:to>
      <xdr:col>2</xdr:col>
      <xdr:colOff>221484</xdr:colOff>
      <xdr:row>13</xdr:row>
      <xdr:rowOff>229232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9094" y="3643312"/>
          <a:ext cx="206403" cy="21494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355260</xdr:colOff>
      <xdr:row>8</xdr:row>
      <xdr:rowOff>211138</xdr:rowOff>
    </xdr:from>
    <xdr:to>
      <xdr:col>2</xdr:col>
      <xdr:colOff>200054</xdr:colOff>
      <xdr:row>10</xdr:row>
      <xdr:rowOff>6359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782888"/>
          <a:ext cx="224207" cy="2397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355261</xdr:colOff>
      <xdr:row>31</xdr:row>
      <xdr:rowOff>7653</xdr:rowOff>
    </xdr:from>
    <xdr:to>
      <xdr:col>2</xdr:col>
      <xdr:colOff>200721</xdr:colOff>
      <xdr:row>32</xdr:row>
      <xdr:rowOff>8297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1" y="8630953"/>
          <a:ext cx="220110" cy="248294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17860</xdr:colOff>
      <xdr:row>13</xdr:row>
      <xdr:rowOff>47624</xdr:rowOff>
    </xdr:from>
    <xdr:to>
      <xdr:col>1</xdr:col>
      <xdr:colOff>241281</xdr:colOff>
      <xdr:row>14</xdr:row>
      <xdr:rowOff>2477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46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18</xdr:row>
      <xdr:rowOff>47624</xdr:rowOff>
    </xdr:from>
    <xdr:to>
      <xdr:col>1</xdr:col>
      <xdr:colOff>241281</xdr:colOff>
      <xdr:row>19</xdr:row>
      <xdr:rowOff>2477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5737224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14</xdr:row>
      <xdr:rowOff>47624</xdr:rowOff>
    </xdr:from>
    <xdr:to>
      <xdr:col>1</xdr:col>
      <xdr:colOff>241281</xdr:colOff>
      <xdr:row>15</xdr:row>
      <xdr:rowOff>2476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721224"/>
          <a:ext cx="223421" cy="208852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15</xdr:row>
      <xdr:rowOff>29764</xdr:rowOff>
    </xdr:from>
    <xdr:to>
      <xdr:col>1</xdr:col>
      <xdr:colOff>241281</xdr:colOff>
      <xdr:row>15</xdr:row>
      <xdr:rowOff>240998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4957364"/>
          <a:ext cx="223421" cy="2112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10</xdr:row>
      <xdr:rowOff>35719</xdr:rowOff>
    </xdr:from>
    <xdr:to>
      <xdr:col>1</xdr:col>
      <xdr:colOff>241281</xdr:colOff>
      <xdr:row>10</xdr:row>
      <xdr:rowOff>240603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3693319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33</xdr:row>
      <xdr:rowOff>29766</xdr:rowOff>
    </xdr:from>
    <xdr:to>
      <xdr:col>1</xdr:col>
      <xdr:colOff>241281</xdr:colOff>
      <xdr:row>34</xdr:row>
      <xdr:rowOff>12400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110" y="9745266"/>
          <a:ext cx="223421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21</xdr:row>
      <xdr:rowOff>11906</xdr:rowOff>
    </xdr:from>
    <xdr:to>
      <xdr:col>1</xdr:col>
      <xdr:colOff>238575</xdr:colOff>
      <xdr:row>21</xdr:row>
      <xdr:rowOff>236825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463506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20</xdr:row>
      <xdr:rowOff>11905</xdr:rowOff>
    </xdr:from>
    <xdr:to>
      <xdr:col>1</xdr:col>
      <xdr:colOff>238575</xdr:colOff>
      <xdr:row>20</xdr:row>
      <xdr:rowOff>236824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209505"/>
          <a:ext cx="220715" cy="22491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26</xdr:row>
      <xdr:rowOff>17858</xdr:rowOff>
    </xdr:from>
    <xdr:to>
      <xdr:col>1</xdr:col>
      <xdr:colOff>238575</xdr:colOff>
      <xdr:row>26</xdr:row>
      <xdr:rowOff>249127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993458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19</xdr:row>
      <xdr:rowOff>5953</xdr:rowOff>
    </xdr:from>
    <xdr:to>
      <xdr:col>1</xdr:col>
      <xdr:colOff>238575</xdr:colOff>
      <xdr:row>19</xdr:row>
      <xdr:rowOff>237222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5949553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27</xdr:row>
      <xdr:rowOff>17859</xdr:rowOff>
    </xdr:from>
    <xdr:to>
      <xdr:col>1</xdr:col>
      <xdr:colOff>238575</xdr:colOff>
      <xdr:row>27</xdr:row>
      <xdr:rowOff>249128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8247459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25</xdr:row>
      <xdr:rowOff>17860</xdr:rowOff>
    </xdr:from>
    <xdr:to>
      <xdr:col>1</xdr:col>
      <xdr:colOff>238575</xdr:colOff>
      <xdr:row>25</xdr:row>
      <xdr:rowOff>249129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773946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22</xdr:row>
      <xdr:rowOff>35719</xdr:rowOff>
    </xdr:from>
    <xdr:to>
      <xdr:col>1</xdr:col>
      <xdr:colOff>238575</xdr:colOff>
      <xdr:row>23</xdr:row>
      <xdr:rowOff>16957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7110" y="6741319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11</xdr:row>
      <xdr:rowOff>35720</xdr:rowOff>
    </xdr:from>
    <xdr:to>
      <xdr:col>1</xdr:col>
      <xdr:colOff>218958</xdr:colOff>
      <xdr:row>11</xdr:row>
      <xdr:rowOff>240961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3947320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16</xdr:row>
      <xdr:rowOff>41674</xdr:rowOff>
    </xdr:from>
    <xdr:to>
      <xdr:col>1</xdr:col>
      <xdr:colOff>218958</xdr:colOff>
      <xdr:row>16</xdr:row>
      <xdr:rowOff>246915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7110" y="5223274"/>
          <a:ext cx="201098" cy="20524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28</xdr:row>
      <xdr:rowOff>17860</xdr:rowOff>
    </xdr:from>
    <xdr:to>
      <xdr:col>1</xdr:col>
      <xdr:colOff>227209</xdr:colOff>
      <xdr:row>28</xdr:row>
      <xdr:rowOff>208586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7110" y="850146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220715</xdr:colOff>
      <xdr:row>8</xdr:row>
      <xdr:rowOff>241588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149600"/>
          <a:ext cx="220715" cy="24158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220715</xdr:colOff>
      <xdr:row>9</xdr:row>
      <xdr:rowOff>231269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3403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220715</xdr:colOff>
      <xdr:row>7</xdr:row>
      <xdr:rowOff>235238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895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220715</xdr:colOff>
      <xdr:row>6</xdr:row>
      <xdr:rowOff>235238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641600"/>
          <a:ext cx="220715" cy="23523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220715</xdr:colOff>
      <xdr:row>12</xdr:row>
      <xdr:rowOff>231269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4165600"/>
          <a:ext cx="220715" cy="23126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220715</xdr:colOff>
      <xdr:row>17</xdr:row>
      <xdr:rowOff>231609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5435600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209349</xdr:colOff>
      <xdr:row>3</xdr:row>
      <xdr:rowOff>204696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1879600"/>
          <a:ext cx="209349" cy="2046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223421</xdr:colOff>
      <xdr:row>5</xdr:row>
      <xdr:rowOff>204884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387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217071</xdr:colOff>
      <xdr:row>4</xdr:row>
      <xdr:rowOff>208853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2133600"/>
          <a:ext cx="21707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220715</xdr:colOff>
      <xdr:row>35</xdr:row>
      <xdr:rowOff>13554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99314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220715</xdr:colOff>
      <xdr:row>36</xdr:row>
      <xdr:rowOff>13555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147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220715</xdr:colOff>
      <xdr:row>37</xdr:row>
      <xdr:rowOff>13555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0363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223421</xdr:colOff>
      <xdr:row>32</xdr:row>
      <xdr:rowOff>204884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9499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223421</xdr:colOff>
      <xdr:row>37</xdr:row>
      <xdr:rowOff>204884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5791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223421</xdr:colOff>
      <xdr:row>38</xdr:row>
      <xdr:rowOff>204884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07950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220715</xdr:colOff>
      <xdr:row>40</xdr:row>
      <xdr:rowOff>13555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010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220715</xdr:colOff>
      <xdr:row>41</xdr:row>
      <xdr:rowOff>13555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226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220715</xdr:colOff>
      <xdr:row>42</xdr:row>
      <xdr:rowOff>13554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14427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223421</xdr:colOff>
      <xdr:row>42</xdr:row>
      <xdr:rowOff>204884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6586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223421</xdr:colOff>
      <xdr:row>43</xdr:row>
      <xdr:rowOff>204884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18745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223421</xdr:colOff>
      <xdr:row>44</xdr:row>
      <xdr:rowOff>204884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0904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223421</xdr:colOff>
      <xdr:row>45</xdr:row>
      <xdr:rowOff>204884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0" y="12306300"/>
          <a:ext cx="223421" cy="20488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206403</xdr:colOff>
      <xdr:row>46</xdr:row>
      <xdr:rowOff>205084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522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220715</xdr:colOff>
      <xdr:row>50</xdr:row>
      <xdr:rowOff>13555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169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206403</xdr:colOff>
      <xdr:row>47</xdr:row>
      <xdr:rowOff>205084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2738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206403</xdr:colOff>
      <xdr:row>52</xdr:row>
      <xdr:rowOff>205084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817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206403</xdr:colOff>
      <xdr:row>53</xdr:row>
      <xdr:rowOff>205084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033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206403</xdr:colOff>
      <xdr:row>54</xdr:row>
      <xdr:rowOff>205084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249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206403</xdr:colOff>
      <xdr:row>55</xdr:row>
      <xdr:rowOff>205084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465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206403</xdr:colOff>
      <xdr:row>56</xdr:row>
      <xdr:rowOff>205084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4681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220715</xdr:colOff>
      <xdr:row>49</xdr:row>
      <xdr:rowOff>13554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29540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220715</xdr:colOff>
      <xdr:row>58</xdr:row>
      <xdr:rowOff>13555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4897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220715</xdr:colOff>
      <xdr:row>52</xdr:row>
      <xdr:rowOff>13555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3601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202696</xdr:colOff>
      <xdr:row>58</xdr:row>
      <xdr:rowOff>193120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49250" y="15113000"/>
          <a:ext cx="202696" cy="1931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220715</xdr:colOff>
      <xdr:row>60</xdr:row>
      <xdr:rowOff>13554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3289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220715</xdr:colOff>
      <xdr:row>61</xdr:row>
      <xdr:rowOff>13555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5544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206403</xdr:colOff>
      <xdr:row>61</xdr:row>
      <xdr:rowOff>205084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760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206403</xdr:colOff>
      <xdr:row>62</xdr:row>
      <xdr:rowOff>205084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5976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220715</xdr:colOff>
      <xdr:row>64</xdr:row>
      <xdr:rowOff>13555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1925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206403</xdr:colOff>
      <xdr:row>64</xdr:row>
      <xdr:rowOff>205084</xdr:rowOff>
    </xdr:to>
    <xdr:pic>
      <xdr:nvPicPr>
        <xdr:cNvPr id="60" name="圖片 59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408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220715</xdr:colOff>
      <xdr:row>66</xdr:row>
      <xdr:rowOff>13555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6624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220715</xdr:colOff>
      <xdr:row>71</xdr:row>
      <xdr:rowOff>13555</xdr:rowOff>
    </xdr:to>
    <xdr:pic>
      <xdr:nvPicPr>
        <xdr:cNvPr id="62" name="圖片 61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703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220715</xdr:colOff>
      <xdr:row>73</xdr:row>
      <xdr:rowOff>13555</xdr:rowOff>
    </xdr:to>
    <xdr:pic>
      <xdr:nvPicPr>
        <xdr:cNvPr id="63" name="圖片 62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135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220715</xdr:colOff>
      <xdr:row>77</xdr:row>
      <xdr:rowOff>13554</xdr:rowOff>
    </xdr:to>
    <xdr:pic>
      <xdr:nvPicPr>
        <xdr:cNvPr id="64" name="圖片 63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9992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220715</xdr:colOff>
      <xdr:row>76</xdr:row>
      <xdr:rowOff>13555</xdr:rowOff>
    </xdr:to>
    <xdr:pic>
      <xdr:nvPicPr>
        <xdr:cNvPr id="65" name="圖片 64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7833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220715</xdr:colOff>
      <xdr:row>75</xdr:row>
      <xdr:rowOff>13555</xdr:rowOff>
    </xdr:to>
    <xdr:pic>
      <xdr:nvPicPr>
        <xdr:cNvPr id="66" name="圖片 65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5674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220715</xdr:colOff>
      <xdr:row>78</xdr:row>
      <xdr:rowOff>13555</xdr:rowOff>
    </xdr:to>
    <xdr:pic>
      <xdr:nvPicPr>
        <xdr:cNvPr id="67" name="圖片 66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2151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220715</xdr:colOff>
      <xdr:row>79</xdr:row>
      <xdr:rowOff>13555</xdr:rowOff>
    </xdr:to>
    <xdr:pic>
      <xdr:nvPicPr>
        <xdr:cNvPr id="68" name="圖片 67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9431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220715</xdr:colOff>
      <xdr:row>84</xdr:row>
      <xdr:rowOff>13554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510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220715</xdr:colOff>
      <xdr:row>82</xdr:row>
      <xdr:rowOff>13555</xdr:rowOff>
    </xdr:to>
    <xdr:pic>
      <xdr:nvPicPr>
        <xdr:cNvPr id="70" name="圖片 69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00787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220715</xdr:colOff>
      <xdr:row>90</xdr:row>
      <xdr:rowOff>13555</xdr:rowOff>
    </xdr:to>
    <xdr:pic>
      <xdr:nvPicPr>
        <xdr:cNvPr id="71" name="圖片 70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8059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220715</xdr:colOff>
      <xdr:row>91</xdr:row>
      <xdr:rowOff>13554</xdr:rowOff>
    </xdr:to>
    <xdr:pic>
      <xdr:nvPicPr>
        <xdr:cNvPr id="72" name="圖片 71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0218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209349</xdr:colOff>
      <xdr:row>102</xdr:row>
      <xdr:rowOff>190726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9250" y="24612600"/>
          <a:ext cx="209349" cy="1907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206403</xdr:colOff>
      <xdr:row>103</xdr:row>
      <xdr:rowOff>205084</xdr:rowOff>
    </xdr:to>
    <xdr:pic>
      <xdr:nvPicPr>
        <xdr:cNvPr id="74" name="圖片 73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828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206403</xdr:colOff>
      <xdr:row>101</xdr:row>
      <xdr:rowOff>205084</xdr:rowOff>
    </xdr:to>
    <xdr:pic>
      <xdr:nvPicPr>
        <xdr:cNvPr id="75" name="圖片 74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4396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220715</xdr:colOff>
      <xdr:row>101</xdr:row>
      <xdr:rowOff>13555</xdr:rowOff>
    </xdr:to>
    <xdr:pic>
      <xdr:nvPicPr>
        <xdr:cNvPr id="76" name="圖片 75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41808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206403</xdr:colOff>
      <xdr:row>99</xdr:row>
      <xdr:rowOff>205084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964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206403</xdr:colOff>
      <xdr:row>98</xdr:row>
      <xdr:rowOff>205084</xdr:rowOff>
    </xdr:to>
    <xdr:pic>
      <xdr:nvPicPr>
        <xdr:cNvPr id="78" name="圖片 77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749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206403</xdr:colOff>
      <xdr:row>97</xdr:row>
      <xdr:rowOff>205084</xdr:rowOff>
    </xdr:to>
    <xdr:pic>
      <xdr:nvPicPr>
        <xdr:cNvPr id="79" name="圖片 78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533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220715</xdr:colOff>
      <xdr:row>97</xdr:row>
      <xdr:rowOff>13555</xdr:rowOff>
    </xdr:to>
    <xdr:pic>
      <xdr:nvPicPr>
        <xdr:cNvPr id="80" name="圖片 79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33172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206403</xdr:colOff>
      <xdr:row>95</xdr:row>
      <xdr:rowOff>205084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3101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206403</xdr:colOff>
      <xdr:row>94</xdr:row>
      <xdr:rowOff>205084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885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206403</xdr:colOff>
      <xdr:row>93</xdr:row>
      <xdr:rowOff>205084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6695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206403</xdr:colOff>
      <xdr:row>91</xdr:row>
      <xdr:rowOff>205084</xdr:rowOff>
    </xdr:to>
    <xdr:pic>
      <xdr:nvPicPr>
        <xdr:cNvPr id="84" name="圖片 83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2237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220715</xdr:colOff>
      <xdr:row>93</xdr:row>
      <xdr:rowOff>13555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24536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206403</xdr:colOff>
      <xdr:row>88</xdr:row>
      <xdr:rowOff>205084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5900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206403</xdr:colOff>
      <xdr:row>86</xdr:row>
      <xdr:rowOff>205084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1158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206403</xdr:colOff>
      <xdr:row>84</xdr:row>
      <xdr:rowOff>205084</xdr:rowOff>
    </xdr:to>
    <xdr:pic>
      <xdr:nvPicPr>
        <xdr:cNvPr id="88" name="圖片 87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7264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206403</xdr:colOff>
      <xdr:row>85</xdr:row>
      <xdr:rowOff>205084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9423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220715</xdr:colOff>
      <xdr:row>88</xdr:row>
      <xdr:rowOff>13554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213741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206403</xdr:colOff>
      <xdr:row>82</xdr:row>
      <xdr:rowOff>205084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202946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206403</xdr:colOff>
      <xdr:row>80</xdr:row>
      <xdr:rowOff>205084</xdr:rowOff>
    </xdr:to>
    <xdr:pic>
      <xdr:nvPicPr>
        <xdr:cNvPr id="92" name="圖片 91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862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206403</xdr:colOff>
      <xdr:row>79</xdr:row>
      <xdr:rowOff>205084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9646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220715</xdr:colOff>
      <xdr:row>74</xdr:row>
      <xdr:rowOff>13554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8351500"/>
          <a:ext cx="220715" cy="22945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206403</xdr:colOff>
      <xdr:row>69</xdr:row>
      <xdr:rowOff>205084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4879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206403</xdr:colOff>
      <xdr:row>71</xdr:row>
      <xdr:rowOff>205084</xdr:rowOff>
    </xdr:to>
    <xdr:pic>
      <xdr:nvPicPr>
        <xdr:cNvPr id="96" name="圖片 95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9197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220715</xdr:colOff>
      <xdr:row>69</xdr:row>
      <xdr:rowOff>13555</xdr:rowOff>
    </xdr:to>
    <xdr:pic>
      <xdr:nvPicPr>
        <xdr:cNvPr id="97" name="圖片 96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9250" y="17272000"/>
          <a:ext cx="220715" cy="2294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206403</xdr:colOff>
      <xdr:row>67</xdr:row>
      <xdr:rowOff>205084</xdr:rowOff>
    </xdr:to>
    <xdr:pic>
      <xdr:nvPicPr>
        <xdr:cNvPr id="98" name="圖片 97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70561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206403</xdr:colOff>
      <xdr:row>66</xdr:row>
      <xdr:rowOff>205084</xdr:rowOff>
    </xdr:to>
    <xdr:pic>
      <xdr:nvPicPr>
        <xdr:cNvPr id="99" name="圖片 98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68402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206403</xdr:colOff>
      <xdr:row>50</xdr:row>
      <xdr:rowOff>205084</xdr:rowOff>
    </xdr:to>
    <xdr:pic>
      <xdr:nvPicPr>
        <xdr:cNvPr id="100" name="圖片 99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9250" y="13385800"/>
          <a:ext cx="206403" cy="20508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24</xdr:row>
      <xdr:rowOff>47624</xdr:rowOff>
    </xdr:from>
    <xdr:to>
      <xdr:col>1</xdr:col>
      <xdr:colOff>241281</xdr:colOff>
      <xdr:row>25</xdr:row>
      <xdr:rowOff>2477</xdr:rowOff>
    </xdr:to>
    <xdr:pic>
      <xdr:nvPicPr>
        <xdr:cNvPr id="101" name="圖片 100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7259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220715</xdr:colOff>
      <xdr:row>23</xdr:row>
      <xdr:rowOff>231609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6957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223421</xdr:colOff>
      <xdr:row>31</xdr:row>
      <xdr:rowOff>208853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786" y="8989786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17860</xdr:colOff>
      <xdr:row>30</xdr:row>
      <xdr:rowOff>47624</xdr:rowOff>
    </xdr:from>
    <xdr:to>
      <xdr:col>1</xdr:col>
      <xdr:colOff>241281</xdr:colOff>
      <xdr:row>31</xdr:row>
      <xdr:rowOff>2477</xdr:rowOff>
    </xdr:to>
    <xdr:pic>
      <xdr:nvPicPr>
        <xdr:cNvPr id="106" name="圖片 10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646" y="8783410"/>
          <a:ext cx="223421" cy="208853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220715</xdr:colOff>
      <xdr:row>29</xdr:row>
      <xdr:rowOff>231609</xdr:rowOff>
    </xdr:to>
    <xdr:pic>
      <xdr:nvPicPr>
        <xdr:cNvPr id="107" name="圖片 10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86" y="8481786"/>
          <a:ext cx="220715" cy="231609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8467</xdr:rowOff>
    </xdr:from>
    <xdr:to>
      <xdr:col>2</xdr:col>
      <xdr:colOff>207007</xdr:colOff>
      <xdr:row>5</xdr:row>
      <xdr:rowOff>228171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628" y="1808084"/>
          <a:ext cx="199387" cy="21950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11</xdr:row>
      <xdr:rowOff>17859</xdr:rowOff>
    </xdr:from>
    <xdr:to>
      <xdr:col>2</xdr:col>
      <xdr:colOff>206403</xdr:colOff>
      <xdr:row>11</xdr:row>
      <xdr:rowOff>245186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22790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206403</xdr:colOff>
      <xdr:row>13</xdr:row>
      <xdr:rowOff>212088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5524500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206403</xdr:colOff>
      <xdr:row>28</xdr:row>
      <xdr:rowOff>212086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70580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26</xdr:row>
      <xdr:rowOff>9525</xdr:rowOff>
    </xdr:from>
    <xdr:to>
      <xdr:col>2</xdr:col>
      <xdr:colOff>206403</xdr:colOff>
      <xdr:row>26</xdr:row>
      <xdr:rowOff>229228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6626225"/>
          <a:ext cx="198783" cy="22287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5954</xdr:colOff>
      <xdr:row>27</xdr:row>
      <xdr:rowOff>17859</xdr:rowOff>
    </xdr:from>
    <xdr:to>
      <xdr:col>2</xdr:col>
      <xdr:colOff>206007</xdr:colOff>
      <xdr:row>27</xdr:row>
      <xdr:rowOff>245189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554" y="6199584"/>
          <a:ext cx="189258" cy="21971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6805</xdr:colOff>
      <xdr:row>23</xdr:row>
      <xdr:rowOff>5953</xdr:rowOff>
    </xdr:from>
    <xdr:to>
      <xdr:col>2</xdr:col>
      <xdr:colOff>206858</xdr:colOff>
      <xdr:row>23</xdr:row>
      <xdr:rowOff>225662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2405" y="7286228"/>
          <a:ext cx="189258" cy="21653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18</xdr:row>
      <xdr:rowOff>0</xdr:rowOff>
    </xdr:from>
    <xdr:to>
      <xdr:col>3</xdr:col>
      <xdr:colOff>355</xdr:colOff>
      <xdr:row>18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13608</xdr:colOff>
      <xdr:row>19</xdr:row>
      <xdr:rowOff>6803</xdr:rowOff>
    </xdr:from>
    <xdr:to>
      <xdr:col>3</xdr:col>
      <xdr:colOff>356</xdr:colOff>
      <xdr:row>19</xdr:row>
      <xdr:rowOff>247799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2858" y="3124653"/>
          <a:ext cx="224873" cy="2282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16</xdr:row>
      <xdr:rowOff>6804</xdr:rowOff>
    </xdr:from>
    <xdr:to>
      <xdr:col>2</xdr:col>
      <xdr:colOff>228502</xdr:colOff>
      <xdr:row>16</xdr:row>
      <xdr:rowOff>248747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20</xdr:row>
      <xdr:rowOff>6804</xdr:rowOff>
    </xdr:from>
    <xdr:to>
      <xdr:col>2</xdr:col>
      <xdr:colOff>228502</xdr:colOff>
      <xdr:row>20</xdr:row>
      <xdr:rowOff>245394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34372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24</xdr:row>
      <xdr:rowOff>6804</xdr:rowOff>
    </xdr:from>
    <xdr:to>
      <xdr:col>2</xdr:col>
      <xdr:colOff>213228</xdr:colOff>
      <xdr:row>24</xdr:row>
      <xdr:rowOff>248744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5953</xdr:colOff>
      <xdr:row>29</xdr:row>
      <xdr:rowOff>5953</xdr:rowOff>
    </xdr:from>
    <xdr:to>
      <xdr:col>2</xdr:col>
      <xdr:colOff>227651</xdr:colOff>
      <xdr:row>29</xdr:row>
      <xdr:rowOff>228215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553" y="6409928"/>
          <a:ext cx="218523" cy="21908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32</xdr:row>
      <xdr:rowOff>7653</xdr:rowOff>
    </xdr:from>
    <xdr:to>
      <xdr:col>2</xdr:col>
      <xdr:colOff>228502</xdr:colOff>
      <xdr:row>32</xdr:row>
      <xdr:rowOff>243883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7945153"/>
          <a:ext cx="218523" cy="2254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8</xdr:row>
      <xdr:rowOff>20412</xdr:rowOff>
    </xdr:from>
    <xdr:to>
      <xdr:col>2</xdr:col>
      <xdr:colOff>211526</xdr:colOff>
      <xdr:row>8</xdr:row>
      <xdr:rowOff>245578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21</xdr:row>
      <xdr:rowOff>1</xdr:rowOff>
    </xdr:from>
    <xdr:to>
      <xdr:col>2</xdr:col>
      <xdr:colOff>206809</xdr:colOff>
      <xdr:row>21</xdr:row>
      <xdr:rowOff>211540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7496176"/>
          <a:ext cx="199189" cy="2191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6784</xdr:colOff>
      <xdr:row>4</xdr:row>
      <xdr:rowOff>17507</xdr:rowOff>
    </xdr:from>
    <xdr:to>
      <xdr:col>2</xdr:col>
      <xdr:colOff>212552</xdr:colOff>
      <xdr:row>4</xdr:row>
      <xdr:rowOff>227688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29" y="1599016"/>
          <a:ext cx="201958" cy="21353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210623</xdr:colOff>
      <xdr:row>17</xdr:row>
      <xdr:rowOff>212085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305425"/>
          <a:ext cx="197288" cy="21970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8505</xdr:colOff>
      <xdr:row>33</xdr:row>
      <xdr:rowOff>0</xdr:rowOff>
    </xdr:from>
    <xdr:to>
      <xdr:col>2</xdr:col>
      <xdr:colOff>226801</xdr:colOff>
      <xdr:row>33</xdr:row>
      <xdr:rowOff>228609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4105" y="7715250"/>
          <a:ext cx="215121" cy="2286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7</xdr:row>
      <xdr:rowOff>0</xdr:rowOff>
    </xdr:from>
    <xdr:to>
      <xdr:col>2</xdr:col>
      <xdr:colOff>212754</xdr:colOff>
      <xdr:row>7</xdr:row>
      <xdr:rowOff>228607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206403</xdr:colOff>
      <xdr:row>9</xdr:row>
      <xdr:rowOff>212089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238375"/>
          <a:ext cx="198783" cy="2197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8940</xdr:colOff>
      <xdr:row>2</xdr:row>
      <xdr:rowOff>20023</xdr:rowOff>
    </xdr:from>
    <xdr:to>
      <xdr:col>2</xdr:col>
      <xdr:colOff>213272</xdr:colOff>
      <xdr:row>2</xdr:row>
      <xdr:rowOff>212674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1185" y="1163023"/>
          <a:ext cx="204967" cy="20045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17860</xdr:rowOff>
    </xdr:from>
    <xdr:to>
      <xdr:col>2</xdr:col>
      <xdr:colOff>192433</xdr:colOff>
      <xdr:row>12</xdr:row>
      <xdr:rowOff>231215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0088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6</xdr:row>
      <xdr:rowOff>25704</xdr:rowOff>
    </xdr:from>
    <xdr:to>
      <xdr:col>2</xdr:col>
      <xdr:colOff>212763</xdr:colOff>
      <xdr:row>6</xdr:row>
      <xdr:rowOff>244517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4942</xdr:colOff>
      <xdr:row>3</xdr:row>
      <xdr:rowOff>11247</xdr:rowOff>
    </xdr:from>
    <xdr:to>
      <xdr:col>2</xdr:col>
      <xdr:colOff>212987</xdr:colOff>
      <xdr:row>3</xdr:row>
      <xdr:rowOff>230958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7" y="1373502"/>
          <a:ext cx="204235" cy="21671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7654</xdr:colOff>
      <xdr:row>15</xdr:row>
      <xdr:rowOff>196453</xdr:rowOff>
    </xdr:from>
    <xdr:to>
      <xdr:col>2</xdr:col>
      <xdr:colOff>225950</xdr:colOff>
      <xdr:row>16</xdr:row>
      <xdr:rowOff>186298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254" y="4847828"/>
          <a:ext cx="215121" cy="24844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6803</xdr:colOff>
      <xdr:row>15</xdr:row>
      <xdr:rowOff>0</xdr:rowOff>
    </xdr:from>
    <xdr:to>
      <xdr:col>2</xdr:col>
      <xdr:colOff>211076</xdr:colOff>
      <xdr:row>15</xdr:row>
      <xdr:rowOff>212084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62403" y="4648200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</xdr:colOff>
      <xdr:row>13</xdr:row>
      <xdr:rowOff>190501</xdr:rowOff>
    </xdr:from>
    <xdr:to>
      <xdr:col>2</xdr:col>
      <xdr:colOff>208364</xdr:colOff>
      <xdr:row>14</xdr:row>
      <xdr:rowOff>161140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715001"/>
          <a:ext cx="221699" cy="2286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2553</xdr:colOff>
      <xdr:row>30</xdr:row>
      <xdr:rowOff>5954</xdr:rowOff>
    </xdr:from>
    <xdr:to>
      <xdr:col>2</xdr:col>
      <xdr:colOff>213229</xdr:colOff>
      <xdr:row>30</xdr:row>
      <xdr:rowOff>228211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971779"/>
          <a:ext cx="220849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31</xdr:row>
      <xdr:rowOff>0</xdr:rowOff>
    </xdr:from>
    <xdr:to>
      <xdr:col>2</xdr:col>
      <xdr:colOff>212377</xdr:colOff>
      <xdr:row>31</xdr:row>
      <xdr:rowOff>229720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6838950"/>
          <a:ext cx="219997" cy="22972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25</xdr:row>
      <xdr:rowOff>5954</xdr:rowOff>
    </xdr:from>
    <xdr:to>
      <xdr:col>2</xdr:col>
      <xdr:colOff>212377</xdr:colOff>
      <xdr:row>25</xdr:row>
      <xdr:rowOff>228211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226328</xdr:colOff>
      <xdr:row>14</xdr:row>
      <xdr:rowOff>249086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339328</xdr:colOff>
      <xdr:row>10</xdr:row>
      <xdr:rowOff>4366</xdr:rowOff>
    </xdr:from>
    <xdr:to>
      <xdr:col>2</xdr:col>
      <xdr:colOff>211427</xdr:colOff>
      <xdr:row>10</xdr:row>
      <xdr:rowOff>249483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9328" y="2909491"/>
          <a:ext cx="219523" cy="23297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342106</xdr:colOff>
      <xdr:row>22</xdr:row>
      <xdr:rowOff>5952</xdr:rowOff>
    </xdr:from>
    <xdr:to>
      <xdr:col>2</xdr:col>
      <xdr:colOff>206585</xdr:colOff>
      <xdr:row>22</xdr:row>
      <xdr:rowOff>228210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106" y="5554265"/>
          <a:ext cx="219523" cy="22662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4</xdr:col>
      <xdr:colOff>2206466</xdr:colOff>
      <xdr:row>9</xdr:row>
      <xdr:rowOff>210503</xdr:rowOff>
    </xdr:from>
    <xdr:to>
      <xdr:col>11</xdr:col>
      <xdr:colOff>854392</xdr:colOff>
      <xdr:row>27</xdr:row>
      <xdr:rowOff>112226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61435" y="3496628"/>
          <a:ext cx="6554152" cy="460707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24847</xdr:colOff>
      <xdr:row>5</xdr:row>
      <xdr:rowOff>49880</xdr:rowOff>
    </xdr:from>
    <xdr:to>
      <xdr:col>2</xdr:col>
      <xdr:colOff>211534</xdr:colOff>
      <xdr:row>5</xdr:row>
      <xdr:rowOff>287364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9" y="2186793"/>
          <a:ext cx="199387" cy="22287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9525</xdr:colOff>
      <xdr:row>18</xdr:row>
      <xdr:rowOff>55959</xdr:rowOff>
    </xdr:from>
    <xdr:to>
      <xdr:col>2</xdr:col>
      <xdr:colOff>208308</xdr:colOff>
      <xdr:row>18</xdr:row>
      <xdr:rowOff>287096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6685359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24848</xdr:colOff>
      <xdr:row>26</xdr:row>
      <xdr:rowOff>66261</xdr:rowOff>
    </xdr:from>
    <xdr:to>
      <xdr:col>2</xdr:col>
      <xdr:colOff>226806</xdr:colOff>
      <xdr:row>26</xdr:row>
      <xdr:rowOff>282794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9433891"/>
          <a:ext cx="201958" cy="21653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28575</xdr:colOff>
      <xdr:row>29</xdr:row>
      <xdr:rowOff>47625</xdr:rowOff>
    </xdr:from>
    <xdr:to>
      <xdr:col>2</xdr:col>
      <xdr:colOff>227358</xdr:colOff>
      <xdr:row>29</xdr:row>
      <xdr:rowOff>267332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10448925"/>
          <a:ext cx="198783" cy="21970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19050</xdr:colOff>
      <xdr:row>28</xdr:row>
      <xdr:rowOff>73025</xdr:rowOff>
    </xdr:from>
    <xdr:to>
      <xdr:col>2</xdr:col>
      <xdr:colOff>212118</xdr:colOff>
      <xdr:row>28</xdr:row>
      <xdr:rowOff>284472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10131425"/>
          <a:ext cx="198783" cy="22287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17411</xdr:colOff>
      <xdr:row>25</xdr:row>
      <xdr:rowOff>67554</xdr:rowOff>
    </xdr:from>
    <xdr:to>
      <xdr:col>2</xdr:col>
      <xdr:colOff>209844</xdr:colOff>
      <xdr:row>25</xdr:row>
      <xdr:rowOff>287899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3563" y="9103880"/>
          <a:ext cx="192433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29030</xdr:colOff>
      <xdr:row>30</xdr:row>
      <xdr:rowOff>75803</xdr:rowOff>
    </xdr:from>
    <xdr:to>
      <xdr:col>2</xdr:col>
      <xdr:colOff>212573</xdr:colOff>
      <xdr:row>30</xdr:row>
      <xdr:rowOff>301862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455" y="10820003"/>
          <a:ext cx="189258" cy="22605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9</xdr:row>
      <xdr:rowOff>0</xdr:rowOff>
    </xdr:from>
    <xdr:to>
      <xdr:col>3</xdr:col>
      <xdr:colOff>3156</xdr:colOff>
      <xdr:row>9</xdr:row>
      <xdr:rowOff>228608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857" y="3552825"/>
          <a:ext cx="224873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10433</xdr:colOff>
      <xdr:row>8</xdr:row>
      <xdr:rowOff>67956</xdr:rowOff>
    </xdr:from>
    <xdr:to>
      <xdr:col>3</xdr:col>
      <xdr:colOff>3157</xdr:colOff>
      <xdr:row>8</xdr:row>
      <xdr:rowOff>284822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6585" y="3198782"/>
          <a:ext cx="232920" cy="22512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6804</xdr:colOff>
      <xdr:row>14</xdr:row>
      <xdr:rowOff>6804</xdr:rowOff>
    </xdr:from>
    <xdr:to>
      <xdr:col>2</xdr:col>
      <xdr:colOff>228502</xdr:colOff>
      <xdr:row>14</xdr:row>
      <xdr:rowOff>244301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3781879"/>
          <a:ext cx="218523" cy="22543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9979</xdr:colOff>
      <xdr:row>11</xdr:row>
      <xdr:rowOff>48079</xdr:rowOff>
    </xdr:from>
    <xdr:to>
      <xdr:col>2</xdr:col>
      <xdr:colOff>228502</xdr:colOff>
      <xdr:row>11</xdr:row>
      <xdr:rowOff>287304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2404" y="4277179"/>
          <a:ext cx="218523" cy="22779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2552</xdr:colOff>
      <xdr:row>16</xdr:row>
      <xdr:rowOff>6804</xdr:rowOff>
    </xdr:from>
    <xdr:to>
      <xdr:col>2</xdr:col>
      <xdr:colOff>211958</xdr:colOff>
      <xdr:row>16</xdr:row>
      <xdr:rowOff>244300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5096329"/>
          <a:ext cx="220848" cy="2254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16565</xdr:colOff>
      <xdr:row>24</xdr:row>
      <xdr:rowOff>58825</xdr:rowOff>
    </xdr:from>
    <xdr:to>
      <xdr:col>3</xdr:col>
      <xdr:colOff>16720</xdr:colOff>
      <xdr:row>24</xdr:row>
      <xdr:rowOff>288071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2717" y="8763847"/>
          <a:ext cx="227651" cy="23178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6374</xdr:colOff>
      <xdr:row>33</xdr:row>
      <xdr:rowOff>31674</xdr:rowOff>
    </xdr:from>
    <xdr:to>
      <xdr:col>2</xdr:col>
      <xdr:colOff>212082</xdr:colOff>
      <xdr:row>33</xdr:row>
      <xdr:rowOff>251394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756" y="12122821"/>
          <a:ext cx="215233" cy="2317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13607</xdr:colOff>
      <xdr:row>13</xdr:row>
      <xdr:rowOff>20412</xdr:rowOff>
    </xdr:from>
    <xdr:to>
      <xdr:col>2</xdr:col>
      <xdr:colOff>208351</xdr:colOff>
      <xdr:row>13</xdr:row>
      <xdr:rowOff>249388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7" y="2916012"/>
          <a:ext cx="208714" cy="2289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21248</xdr:colOff>
      <xdr:row>32</xdr:row>
      <xdr:rowOff>185128</xdr:rowOff>
    </xdr:from>
    <xdr:to>
      <xdr:col>2</xdr:col>
      <xdr:colOff>229962</xdr:colOff>
      <xdr:row>32</xdr:row>
      <xdr:rowOff>391588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72940" y="11439282"/>
          <a:ext cx="208714" cy="20963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12837</xdr:colOff>
      <xdr:row>4</xdr:row>
      <xdr:rowOff>65916</xdr:rowOff>
    </xdr:from>
    <xdr:to>
      <xdr:col>2</xdr:col>
      <xdr:colOff>212172</xdr:colOff>
      <xdr:row>4</xdr:row>
      <xdr:rowOff>288797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8989" y="1871525"/>
          <a:ext cx="205685" cy="2228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28761</xdr:colOff>
      <xdr:row>22</xdr:row>
      <xdr:rowOff>104028</xdr:rowOff>
    </xdr:from>
    <xdr:to>
      <xdr:col>2</xdr:col>
      <xdr:colOff>208269</xdr:colOff>
      <xdr:row>22</xdr:row>
      <xdr:rowOff>317384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4913" y="8080180"/>
          <a:ext cx="194113" cy="2101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31</xdr:row>
      <xdr:rowOff>75841</xdr:rowOff>
    </xdr:from>
    <xdr:to>
      <xdr:col>2</xdr:col>
      <xdr:colOff>212538</xdr:colOff>
      <xdr:row>31</xdr:row>
      <xdr:rowOff>315244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382" y="11225694"/>
          <a:ext cx="221428" cy="231783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352085</xdr:colOff>
      <xdr:row>6</xdr:row>
      <xdr:rowOff>0</xdr:rowOff>
    </xdr:from>
    <xdr:to>
      <xdr:col>2</xdr:col>
      <xdr:colOff>211484</xdr:colOff>
      <xdr:row>6</xdr:row>
      <xdr:rowOff>228608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260" y="2019300"/>
          <a:ext cx="217539" cy="22860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12</xdr:row>
      <xdr:rowOff>47625</xdr:rowOff>
    </xdr:from>
    <xdr:to>
      <xdr:col>2</xdr:col>
      <xdr:colOff>210213</xdr:colOff>
      <xdr:row>12</xdr:row>
      <xdr:rowOff>267334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4619625"/>
          <a:ext cx="198783" cy="219709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8282</xdr:colOff>
      <xdr:row>2</xdr:row>
      <xdr:rowOff>49696</xdr:rowOff>
    </xdr:from>
    <xdr:to>
      <xdr:col>2</xdr:col>
      <xdr:colOff>210972</xdr:colOff>
      <xdr:row>2</xdr:row>
      <xdr:rowOff>248230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4434" y="1192696"/>
          <a:ext cx="202690" cy="198534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6350</xdr:colOff>
      <xdr:row>19</xdr:row>
      <xdr:rowOff>46435</xdr:rowOff>
    </xdr:from>
    <xdr:to>
      <xdr:col>2</xdr:col>
      <xdr:colOff>210213</xdr:colOff>
      <xdr:row>19</xdr:row>
      <xdr:rowOff>250265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8775" y="7018735"/>
          <a:ext cx="192433" cy="21335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13605</xdr:colOff>
      <xdr:row>10</xdr:row>
      <xdr:rowOff>25704</xdr:rowOff>
    </xdr:from>
    <xdr:to>
      <xdr:col>2</xdr:col>
      <xdr:colOff>208318</xdr:colOff>
      <xdr:row>10</xdr:row>
      <xdr:rowOff>248326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55" y="2486329"/>
          <a:ext cx="206143" cy="219448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11456</xdr:colOff>
      <xdr:row>3</xdr:row>
      <xdr:rowOff>33579</xdr:rowOff>
    </xdr:from>
    <xdr:to>
      <xdr:col>2</xdr:col>
      <xdr:colOff>207064</xdr:colOff>
      <xdr:row>3</xdr:row>
      <xdr:rowOff>250114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608" y="1507883"/>
          <a:ext cx="189258" cy="22288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3502</xdr:colOff>
      <xdr:row>21</xdr:row>
      <xdr:rowOff>45762</xdr:rowOff>
    </xdr:from>
    <xdr:to>
      <xdr:col>2</xdr:col>
      <xdr:colOff>212273</xdr:colOff>
      <xdr:row>21</xdr:row>
      <xdr:rowOff>288349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5194" y="7592493"/>
          <a:ext cx="215121" cy="24893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2</xdr:col>
      <xdr:colOff>32390</xdr:colOff>
      <xdr:row>20</xdr:row>
      <xdr:rowOff>112059</xdr:rowOff>
    </xdr:from>
    <xdr:to>
      <xdr:col>2</xdr:col>
      <xdr:colOff>208723</xdr:colOff>
      <xdr:row>20</xdr:row>
      <xdr:rowOff>318428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79772" y="7395883"/>
          <a:ext cx="187763" cy="219704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27</xdr:row>
      <xdr:rowOff>36635</xdr:rowOff>
    </xdr:from>
    <xdr:to>
      <xdr:col>2</xdr:col>
      <xdr:colOff>212174</xdr:colOff>
      <xdr:row>27</xdr:row>
      <xdr:rowOff>265731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1692" y="9605597"/>
          <a:ext cx="218524" cy="22909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3195</xdr:colOff>
      <xdr:row>23</xdr:row>
      <xdr:rowOff>76674</xdr:rowOff>
    </xdr:from>
    <xdr:to>
      <xdr:col>3</xdr:col>
      <xdr:colOff>316</xdr:colOff>
      <xdr:row>23</xdr:row>
      <xdr:rowOff>321155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347" y="8450391"/>
          <a:ext cx="235246" cy="23813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1701</xdr:colOff>
      <xdr:row>15</xdr:row>
      <xdr:rowOff>5954</xdr:rowOff>
    </xdr:from>
    <xdr:to>
      <xdr:col>2</xdr:col>
      <xdr:colOff>209202</xdr:colOff>
      <xdr:row>15</xdr:row>
      <xdr:rowOff>248531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4438254"/>
          <a:ext cx="219997" cy="219081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226328</xdr:colOff>
      <xdr:row>7</xdr:row>
      <xdr:rowOff>244641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2676525"/>
          <a:ext cx="226328" cy="235752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0</xdr:col>
      <xdr:colOff>347668</xdr:colOff>
      <xdr:row>17</xdr:row>
      <xdr:rowOff>4547</xdr:rowOff>
    </xdr:from>
    <xdr:to>
      <xdr:col>2</xdr:col>
      <xdr:colOff>209064</xdr:colOff>
      <xdr:row>17</xdr:row>
      <xdr:rowOff>245221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7668" y="4429811"/>
          <a:ext cx="224873" cy="231526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7</xdr:col>
      <xdr:colOff>874668</xdr:colOff>
      <xdr:row>7</xdr:row>
      <xdr:rowOff>289560</xdr:rowOff>
    </xdr:from>
    <xdr:to>
      <xdr:col>13</xdr:col>
      <xdr:colOff>98380</xdr:colOff>
      <xdr:row>21</xdr:row>
      <xdr:rowOff>70179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59632" y="3432810"/>
          <a:ext cx="6554152" cy="460326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3"/>
  <sheetViews>
    <sheetView tabSelected="1" zoomScale="90" zoomScaleNormal="90" zoomScaleSheetLayoutView="90" workbookViewId="0">
      <pane ySplit="3" topLeftCell="A4" activePane="bottomLeft" state="frozen"/>
      <selection pane="bottomLeft" activeCell="K223" sqref="A3:K223"/>
    </sheetView>
  </sheetViews>
  <sheetFormatPr defaultRowHeight="15" customHeight="1" x14ac:dyDescent="0.4"/>
  <cols>
    <col min="1" max="1" width="6.33203125" style="411" bestFit="1" customWidth="1"/>
    <col min="2" max="2" width="3.46484375" style="412" customWidth="1"/>
    <col min="3" max="3" width="22" style="413" customWidth="1"/>
    <col min="4" max="4" width="39.33203125" style="414" bestFit="1" customWidth="1"/>
    <col min="5" max="5" width="12.59765625" style="415" bestFit="1" customWidth="1"/>
    <col min="6" max="7" width="27.53125" style="414" bestFit="1" customWidth="1"/>
    <col min="8" max="8" width="22.19921875" style="414" bestFit="1" customWidth="1"/>
    <col min="9" max="9" width="12.1328125" style="414" hidden="1" customWidth="1"/>
    <col min="10" max="10" width="12.9296875" style="412" bestFit="1" customWidth="1"/>
    <col min="11" max="11" width="4.796875" style="327" bestFit="1" customWidth="1"/>
    <col min="12" max="16384" width="9.06640625" style="328"/>
  </cols>
  <sheetData>
    <row r="1" spans="1:11" ht="81.75" customHeight="1" x14ac:dyDescent="0.4">
      <c r="A1" s="420" t="s">
        <v>451</v>
      </c>
      <c r="B1" s="421"/>
      <c r="C1" s="422"/>
      <c r="D1" s="423"/>
      <c r="E1" s="424"/>
      <c r="F1" s="423"/>
      <c r="G1" s="423"/>
      <c r="H1" s="423"/>
      <c r="I1" s="423"/>
      <c r="J1" s="421"/>
    </row>
    <row r="2" spans="1:11" ht="19.5" customHeight="1" x14ac:dyDescent="0.4">
      <c r="A2" s="418" t="s">
        <v>448</v>
      </c>
      <c r="B2" s="419"/>
      <c r="C2" s="419"/>
      <c r="D2" s="419"/>
      <c r="E2" s="419"/>
      <c r="F2" s="419"/>
      <c r="G2" s="419"/>
      <c r="H2" s="419"/>
      <c r="I2" s="419"/>
      <c r="J2" s="419"/>
    </row>
    <row r="3" spans="1:11" ht="39" customHeight="1" x14ac:dyDescent="0.4">
      <c r="A3" s="329" t="s">
        <v>452</v>
      </c>
      <c r="B3" s="416" t="s">
        <v>453</v>
      </c>
      <c r="C3" s="417"/>
      <c r="D3" s="330" t="s">
        <v>454</v>
      </c>
      <c r="E3" s="331" t="s">
        <v>455</v>
      </c>
      <c r="F3" s="330" t="s">
        <v>456</v>
      </c>
      <c r="G3" s="330" t="s">
        <v>457</v>
      </c>
      <c r="H3" s="330" t="s">
        <v>458</v>
      </c>
      <c r="I3" s="330" t="s">
        <v>459</v>
      </c>
      <c r="J3" s="330" t="s">
        <v>460</v>
      </c>
      <c r="K3" s="446"/>
    </row>
    <row r="4" spans="1:11" ht="16.5" customHeight="1" x14ac:dyDescent="0.45">
      <c r="A4" s="332">
        <v>1</v>
      </c>
      <c r="B4" s="333"/>
      <c r="C4" s="334" t="s">
        <v>461</v>
      </c>
      <c r="D4" s="335" t="s">
        <v>447</v>
      </c>
      <c r="E4" s="336" t="s">
        <v>446</v>
      </c>
      <c r="F4" s="337">
        <v>1</v>
      </c>
      <c r="G4" s="337">
        <v>0.94599999999999995</v>
      </c>
      <c r="H4" s="337">
        <v>1</v>
      </c>
      <c r="I4" s="337">
        <f t="shared" ref="I4:I5" si="0">SUM(F4:H4)</f>
        <v>2.9459999999999997</v>
      </c>
      <c r="J4" s="338">
        <v>46325</v>
      </c>
      <c r="K4" s="446" t="str">
        <f>IF(AND(MONTH(J4)=10, YEAR(J4)=2026), "🆕", "")</f>
        <v>🆕</v>
      </c>
    </row>
    <row r="5" spans="1:11" ht="16.5" customHeight="1" x14ac:dyDescent="0.45">
      <c r="A5" s="332">
        <v>2</v>
      </c>
      <c r="B5" s="333"/>
      <c r="C5" s="334" t="s">
        <v>462</v>
      </c>
      <c r="D5" s="335" t="s">
        <v>439</v>
      </c>
      <c r="E5" s="336" t="s">
        <v>403</v>
      </c>
      <c r="F5" s="337">
        <v>0.96220000000000006</v>
      </c>
      <c r="G5" s="337">
        <v>0.91369999999999996</v>
      </c>
      <c r="H5" s="337">
        <v>0.98</v>
      </c>
      <c r="I5" s="337">
        <f t="shared" si="0"/>
        <v>2.8559000000000001</v>
      </c>
      <c r="J5" s="338">
        <v>46295</v>
      </c>
      <c r="K5" s="446" t="s">
        <v>450</v>
      </c>
    </row>
    <row r="6" spans="1:11" ht="16.5" customHeight="1" x14ac:dyDescent="0.45">
      <c r="A6" s="339">
        <v>3</v>
      </c>
      <c r="B6" s="340"/>
      <c r="C6" s="341" t="s">
        <v>9</v>
      </c>
      <c r="D6" s="342" t="s">
        <v>337</v>
      </c>
      <c r="E6" s="343" t="s">
        <v>338</v>
      </c>
      <c r="F6" s="344">
        <v>0.99029999999999996</v>
      </c>
      <c r="G6" s="344">
        <v>0.97119999999999995</v>
      </c>
      <c r="H6" s="344">
        <v>0.88</v>
      </c>
      <c r="I6" s="344">
        <f t="shared" ref="I6:I67" si="1">SUM(F6:H6)</f>
        <v>2.8414999999999999</v>
      </c>
      <c r="J6" s="345">
        <v>46272</v>
      </c>
      <c r="K6" s="446" t="str">
        <f t="shared" ref="K6:K68" si="2">IF(AND(MONTH(J6)=10, YEAR(J6)=2026), "🆕", "")</f>
        <v/>
      </c>
    </row>
    <row r="7" spans="1:11" ht="16.5" customHeight="1" x14ac:dyDescent="0.45">
      <c r="A7" s="339">
        <v>4</v>
      </c>
      <c r="B7" s="346"/>
      <c r="C7" s="341" t="s">
        <v>437</v>
      </c>
      <c r="D7" s="342" t="s">
        <v>436</v>
      </c>
      <c r="E7" s="343" t="s">
        <v>418</v>
      </c>
      <c r="F7" s="344">
        <v>0.98509999999999998</v>
      </c>
      <c r="G7" s="344">
        <v>0.96120000000000005</v>
      </c>
      <c r="H7" s="344">
        <v>0.86</v>
      </c>
      <c r="I7" s="344">
        <f t="shared" si="1"/>
        <v>2.8062999999999998</v>
      </c>
      <c r="J7" s="345">
        <v>46317</v>
      </c>
      <c r="K7" s="446" t="str">
        <f>IF(AND(MONTH(J7)=10, YEAR(J7)=2026), "🆕", "")</f>
        <v>🆕</v>
      </c>
    </row>
    <row r="8" spans="1:11" ht="16.5" customHeight="1" x14ac:dyDescent="0.45">
      <c r="A8" s="339">
        <v>5</v>
      </c>
      <c r="B8" s="346"/>
      <c r="C8" s="341" t="s">
        <v>437</v>
      </c>
      <c r="D8" s="342" t="s">
        <v>463</v>
      </c>
      <c r="E8" s="343" t="s">
        <v>418</v>
      </c>
      <c r="F8" s="344">
        <v>0.9829</v>
      </c>
      <c r="G8" s="344">
        <v>0.9577</v>
      </c>
      <c r="H8" s="344">
        <v>0.86</v>
      </c>
      <c r="I8" s="344">
        <f t="shared" si="1"/>
        <v>2.8005999999999998</v>
      </c>
      <c r="J8" s="345">
        <v>46316</v>
      </c>
      <c r="K8" s="446" t="str">
        <f t="shared" si="2"/>
        <v>🆕</v>
      </c>
    </row>
    <row r="9" spans="1:11" ht="16.5" customHeight="1" x14ac:dyDescent="0.45">
      <c r="A9" s="339">
        <v>6</v>
      </c>
      <c r="B9" s="346"/>
      <c r="C9" s="341" t="s">
        <v>433</v>
      </c>
      <c r="D9" s="342" t="s">
        <v>432</v>
      </c>
      <c r="E9" s="343" t="s">
        <v>435</v>
      </c>
      <c r="F9" s="344">
        <v>0.98380000000000001</v>
      </c>
      <c r="G9" s="344">
        <v>0.98019999999999996</v>
      </c>
      <c r="H9" s="344">
        <v>0.78</v>
      </c>
      <c r="I9" s="344">
        <f t="shared" si="1"/>
        <v>2.7439999999999998</v>
      </c>
      <c r="J9" s="345">
        <v>46310</v>
      </c>
      <c r="K9" s="446" t="str">
        <f t="shared" si="2"/>
        <v>🆕</v>
      </c>
    </row>
    <row r="10" spans="1:11" ht="16.5" customHeight="1" x14ac:dyDescent="0.45">
      <c r="A10" s="339">
        <v>7</v>
      </c>
      <c r="B10" s="346"/>
      <c r="C10" s="341" t="s">
        <v>9</v>
      </c>
      <c r="D10" s="342" t="s">
        <v>10</v>
      </c>
      <c r="E10" s="343" t="s">
        <v>11</v>
      </c>
      <c r="F10" s="344">
        <v>0.96860000000000002</v>
      </c>
      <c r="G10" s="344">
        <v>0.89139999999999997</v>
      </c>
      <c r="H10" s="344">
        <v>0.88</v>
      </c>
      <c r="I10" s="344">
        <f t="shared" si="1"/>
        <v>2.7399999999999998</v>
      </c>
      <c r="J10" s="345">
        <v>46218</v>
      </c>
      <c r="K10" s="446" t="str">
        <f t="shared" si="2"/>
        <v/>
      </c>
    </row>
    <row r="11" spans="1:11" ht="16.5" customHeight="1" x14ac:dyDescent="0.45">
      <c r="A11" s="339">
        <v>8</v>
      </c>
      <c r="B11" s="346"/>
      <c r="C11" s="341" t="s">
        <v>433</v>
      </c>
      <c r="D11" s="342" t="s">
        <v>431</v>
      </c>
      <c r="E11" s="343" t="s">
        <v>434</v>
      </c>
      <c r="F11" s="344">
        <v>0.95579999999999998</v>
      </c>
      <c r="G11" s="344">
        <v>0.94130000000000003</v>
      </c>
      <c r="H11" s="344">
        <v>0.84</v>
      </c>
      <c r="I11" s="344">
        <f t="shared" si="1"/>
        <v>2.7370999999999999</v>
      </c>
      <c r="J11" s="345">
        <v>46309</v>
      </c>
      <c r="K11" s="446" t="str">
        <f t="shared" si="2"/>
        <v>🆕</v>
      </c>
    </row>
    <row r="12" spans="1:11" ht="16.5" customHeight="1" x14ac:dyDescent="0.45">
      <c r="A12" s="339">
        <v>9</v>
      </c>
      <c r="B12" s="346"/>
      <c r="C12" s="341" t="s">
        <v>13</v>
      </c>
      <c r="D12" s="342" t="s">
        <v>14</v>
      </c>
      <c r="E12" s="347" t="s">
        <v>15</v>
      </c>
      <c r="F12" s="344">
        <v>0.99139999999999995</v>
      </c>
      <c r="G12" s="344">
        <v>0.88819999999999999</v>
      </c>
      <c r="H12" s="344">
        <v>0.84</v>
      </c>
      <c r="I12" s="344">
        <f t="shared" si="1"/>
        <v>2.7195999999999998</v>
      </c>
      <c r="J12" s="345">
        <v>46205</v>
      </c>
      <c r="K12" s="446" t="str">
        <f t="shared" si="2"/>
        <v/>
      </c>
    </row>
    <row r="13" spans="1:11" ht="16.5" customHeight="1" x14ac:dyDescent="0.45">
      <c r="A13" s="339">
        <v>10</v>
      </c>
      <c r="B13" s="346"/>
      <c r="C13" s="341" t="s">
        <v>16</v>
      </c>
      <c r="D13" s="342" t="s">
        <v>17</v>
      </c>
      <c r="E13" s="343" t="s">
        <v>15</v>
      </c>
      <c r="F13" s="344">
        <v>0.92210000000000003</v>
      </c>
      <c r="G13" s="344">
        <v>0.88500000000000001</v>
      </c>
      <c r="H13" s="344">
        <v>0.9</v>
      </c>
      <c r="I13" s="344">
        <f t="shared" si="1"/>
        <v>2.7071000000000001</v>
      </c>
      <c r="J13" s="345">
        <v>45981</v>
      </c>
      <c r="K13" s="446" t="str">
        <f t="shared" si="2"/>
        <v/>
      </c>
    </row>
    <row r="14" spans="1:11" ht="16.5" customHeight="1" x14ac:dyDescent="0.45">
      <c r="A14" s="339">
        <v>11</v>
      </c>
      <c r="B14" s="346"/>
      <c r="C14" s="341" t="s">
        <v>18</v>
      </c>
      <c r="D14" s="342" t="s">
        <v>19</v>
      </c>
      <c r="E14" s="347" t="s">
        <v>15</v>
      </c>
      <c r="F14" s="344">
        <v>0.88109999999999999</v>
      </c>
      <c r="G14" s="344">
        <v>0.88500000000000001</v>
      </c>
      <c r="H14" s="344">
        <v>0.94</v>
      </c>
      <c r="I14" s="344">
        <f t="shared" si="1"/>
        <v>2.7061000000000002</v>
      </c>
      <c r="J14" s="345">
        <v>46266</v>
      </c>
      <c r="K14" s="446" t="str">
        <f t="shared" si="2"/>
        <v/>
      </c>
    </row>
    <row r="15" spans="1:11" ht="16.5" customHeight="1" x14ac:dyDescent="0.45">
      <c r="A15" s="332">
        <v>12</v>
      </c>
      <c r="B15" s="333"/>
      <c r="C15" s="334" t="s">
        <v>464</v>
      </c>
      <c r="D15" s="335" t="s">
        <v>449</v>
      </c>
      <c r="E15" s="348" t="s">
        <v>20</v>
      </c>
      <c r="F15" s="337">
        <v>0.86199999999999999</v>
      </c>
      <c r="G15" s="337">
        <v>0.84</v>
      </c>
      <c r="H15" s="337">
        <v>1</v>
      </c>
      <c r="I15" s="337">
        <f t="shared" si="1"/>
        <v>2.702</v>
      </c>
      <c r="J15" s="338">
        <v>46217</v>
      </c>
      <c r="K15" s="446" t="str">
        <f t="shared" si="2"/>
        <v/>
      </c>
    </row>
    <row r="16" spans="1:11" ht="16.5" customHeight="1" x14ac:dyDescent="0.45">
      <c r="A16" s="339">
        <v>13</v>
      </c>
      <c r="B16" s="346"/>
      <c r="C16" s="341" t="s">
        <v>437</v>
      </c>
      <c r="D16" s="342" t="s">
        <v>441</v>
      </c>
      <c r="E16" s="343" t="s">
        <v>438</v>
      </c>
      <c r="F16" s="344">
        <v>0.93149999999999999</v>
      </c>
      <c r="G16" s="344">
        <v>0.90629999999999999</v>
      </c>
      <c r="H16" s="344">
        <v>0.86</v>
      </c>
      <c r="I16" s="344">
        <f t="shared" si="1"/>
        <v>2.6978</v>
      </c>
      <c r="J16" s="345">
        <v>46315</v>
      </c>
      <c r="K16" s="446" t="str">
        <f t="shared" si="2"/>
        <v>🆕</v>
      </c>
    </row>
    <row r="17" spans="1:11" ht="16.5" customHeight="1" x14ac:dyDescent="0.45">
      <c r="A17" s="339">
        <v>14</v>
      </c>
      <c r="B17" s="346"/>
      <c r="C17" s="341" t="s">
        <v>9</v>
      </c>
      <c r="D17" s="342" t="s">
        <v>23</v>
      </c>
      <c r="E17" s="343" t="s">
        <v>24</v>
      </c>
      <c r="F17" s="344">
        <v>0.92</v>
      </c>
      <c r="G17" s="344">
        <v>0.86580000000000001</v>
      </c>
      <c r="H17" s="344">
        <v>0.88</v>
      </c>
      <c r="I17" s="344">
        <f t="shared" si="1"/>
        <v>2.6657999999999999</v>
      </c>
      <c r="J17" s="345">
        <v>45904</v>
      </c>
      <c r="K17" s="446" t="str">
        <f t="shared" si="2"/>
        <v/>
      </c>
    </row>
    <row r="18" spans="1:11" ht="16.5" customHeight="1" x14ac:dyDescent="0.45">
      <c r="A18" s="339">
        <v>15</v>
      </c>
      <c r="B18" s="346"/>
      <c r="C18" s="341" t="s">
        <v>433</v>
      </c>
      <c r="D18" s="342" t="s">
        <v>430</v>
      </c>
      <c r="E18" s="343" t="s">
        <v>399</v>
      </c>
      <c r="F18" s="344">
        <v>0.9022</v>
      </c>
      <c r="G18" s="344">
        <v>0.88219999999999998</v>
      </c>
      <c r="H18" s="344">
        <v>0.88</v>
      </c>
      <c r="I18" s="344">
        <f t="shared" si="1"/>
        <v>2.6644000000000001</v>
      </c>
      <c r="J18" s="345">
        <v>46307</v>
      </c>
      <c r="K18" s="446" t="str">
        <f t="shared" si="2"/>
        <v>🆕</v>
      </c>
    </row>
    <row r="19" spans="1:11" ht="16.5" customHeight="1" x14ac:dyDescent="0.45">
      <c r="A19" s="339">
        <v>16</v>
      </c>
      <c r="B19" s="346"/>
      <c r="C19" s="341" t="s">
        <v>16</v>
      </c>
      <c r="D19" s="342" t="s">
        <v>25</v>
      </c>
      <c r="E19" s="343" t="s">
        <v>11</v>
      </c>
      <c r="F19" s="344">
        <v>0.9395</v>
      </c>
      <c r="G19" s="344">
        <v>0.84019999999999995</v>
      </c>
      <c r="H19" s="344">
        <v>0.88</v>
      </c>
      <c r="I19" s="344">
        <f t="shared" si="1"/>
        <v>2.6597</v>
      </c>
      <c r="J19" s="345">
        <v>45989</v>
      </c>
      <c r="K19" s="446" t="str">
        <f t="shared" si="2"/>
        <v/>
      </c>
    </row>
    <row r="20" spans="1:11" ht="16.5" customHeight="1" x14ac:dyDescent="0.45">
      <c r="A20" s="332">
        <v>17</v>
      </c>
      <c r="B20" s="333"/>
      <c r="C20" s="334" t="s">
        <v>465</v>
      </c>
      <c r="D20" s="335" t="s">
        <v>402</v>
      </c>
      <c r="E20" s="348" t="s">
        <v>403</v>
      </c>
      <c r="F20" s="337">
        <v>0.80220000000000002</v>
      </c>
      <c r="G20" s="337">
        <v>0.87219999999999998</v>
      </c>
      <c r="H20" s="337">
        <v>0.98</v>
      </c>
      <c r="I20" s="337">
        <f t="shared" si="1"/>
        <v>2.6543999999999999</v>
      </c>
      <c r="J20" s="338">
        <v>46262</v>
      </c>
      <c r="K20" s="446" t="str">
        <f t="shared" si="2"/>
        <v/>
      </c>
    </row>
    <row r="21" spans="1:11" ht="16.5" customHeight="1" x14ac:dyDescent="0.45">
      <c r="A21" s="332">
        <v>18</v>
      </c>
      <c r="B21" s="333"/>
      <c r="C21" s="334" t="s">
        <v>466</v>
      </c>
      <c r="D21" s="335" t="s">
        <v>440</v>
      </c>
      <c r="E21" s="336" t="s">
        <v>403</v>
      </c>
      <c r="F21" s="337">
        <v>0.81079999999999997</v>
      </c>
      <c r="G21" s="337">
        <v>0.84350000000000003</v>
      </c>
      <c r="H21" s="337">
        <v>1</v>
      </c>
      <c r="I21" s="337">
        <f t="shared" si="1"/>
        <v>2.6543000000000001</v>
      </c>
      <c r="J21" s="338">
        <v>46283</v>
      </c>
      <c r="K21" s="446" t="s">
        <v>450</v>
      </c>
    </row>
    <row r="22" spans="1:11" ht="16.5" customHeight="1" x14ac:dyDescent="0.45">
      <c r="A22" s="332">
        <v>19</v>
      </c>
      <c r="B22" s="333"/>
      <c r="C22" s="334" t="s">
        <v>465</v>
      </c>
      <c r="D22" s="349" t="s">
        <v>413</v>
      </c>
      <c r="E22" s="348" t="s">
        <v>414</v>
      </c>
      <c r="F22" s="337">
        <v>0.83779999999999999</v>
      </c>
      <c r="G22" s="337">
        <v>0.8498</v>
      </c>
      <c r="H22" s="337">
        <v>0.96</v>
      </c>
      <c r="I22" s="337">
        <f t="shared" si="1"/>
        <v>2.6475999999999997</v>
      </c>
      <c r="J22" s="338">
        <v>46273</v>
      </c>
      <c r="K22" s="446" t="str">
        <f t="shared" si="2"/>
        <v/>
      </c>
    </row>
    <row r="23" spans="1:11" ht="16.5" customHeight="1" x14ac:dyDescent="0.45">
      <c r="A23" s="339">
        <v>20</v>
      </c>
      <c r="B23" s="340"/>
      <c r="C23" s="341" t="s">
        <v>71</v>
      </c>
      <c r="D23" s="342" t="s">
        <v>339</v>
      </c>
      <c r="E23" s="343" t="s">
        <v>35</v>
      </c>
      <c r="F23" s="344">
        <v>0.97950000000000004</v>
      </c>
      <c r="G23" s="344">
        <v>0.94569999999999999</v>
      </c>
      <c r="H23" s="344">
        <v>0.72</v>
      </c>
      <c r="I23" s="344">
        <f t="shared" si="1"/>
        <v>2.6452</v>
      </c>
      <c r="J23" s="345">
        <v>46271</v>
      </c>
      <c r="K23" s="446" t="str">
        <f t="shared" si="2"/>
        <v/>
      </c>
    </row>
    <row r="24" spans="1:11" ht="16.5" customHeight="1" x14ac:dyDescent="0.45">
      <c r="A24" s="339">
        <v>21</v>
      </c>
      <c r="B24" s="346"/>
      <c r="C24" s="341" t="s">
        <v>16</v>
      </c>
      <c r="D24" s="342" t="s">
        <v>26</v>
      </c>
      <c r="E24" s="343" t="s">
        <v>11</v>
      </c>
      <c r="F24" s="344">
        <v>0.86050000000000004</v>
      </c>
      <c r="G24" s="344">
        <v>0.87219999999999998</v>
      </c>
      <c r="H24" s="344">
        <v>0.9</v>
      </c>
      <c r="I24" s="344">
        <f t="shared" si="1"/>
        <v>2.6326999999999998</v>
      </c>
      <c r="J24" s="345">
        <v>45992</v>
      </c>
      <c r="K24" s="446" t="str">
        <f t="shared" si="2"/>
        <v/>
      </c>
    </row>
    <row r="25" spans="1:11" ht="16.5" customHeight="1" x14ac:dyDescent="0.45">
      <c r="A25" s="339">
        <v>22</v>
      </c>
      <c r="B25" s="346"/>
      <c r="C25" s="341" t="s">
        <v>9</v>
      </c>
      <c r="D25" s="342" t="s">
        <v>27</v>
      </c>
      <c r="E25" s="343" t="s">
        <v>28</v>
      </c>
      <c r="F25" s="344">
        <v>0.92649999999999999</v>
      </c>
      <c r="G25" s="344">
        <v>0.84670000000000001</v>
      </c>
      <c r="H25" s="344">
        <v>0.8</v>
      </c>
      <c r="I25" s="344">
        <f t="shared" si="1"/>
        <v>2.5731999999999999</v>
      </c>
      <c r="J25" s="345">
        <v>46217</v>
      </c>
      <c r="K25" s="446" t="str">
        <f t="shared" si="2"/>
        <v/>
      </c>
    </row>
    <row r="26" spans="1:11" ht="16.5" customHeight="1" x14ac:dyDescent="0.45">
      <c r="A26" s="350">
        <v>23</v>
      </c>
      <c r="B26" s="351"/>
      <c r="C26" s="352" t="s">
        <v>467</v>
      </c>
      <c r="D26" s="353" t="s">
        <v>427</v>
      </c>
      <c r="E26" s="354" t="s">
        <v>429</v>
      </c>
      <c r="F26" s="355">
        <v>0.88539999999999996</v>
      </c>
      <c r="G26" s="355">
        <v>0.90680000000000005</v>
      </c>
      <c r="H26" s="355">
        <v>0.78</v>
      </c>
      <c r="I26" s="355">
        <f t="shared" si="1"/>
        <v>2.5722</v>
      </c>
      <c r="J26" s="356">
        <v>46303</v>
      </c>
      <c r="K26" s="446" t="str">
        <f t="shared" si="2"/>
        <v>🆕</v>
      </c>
    </row>
    <row r="27" spans="1:11" ht="16.5" customHeight="1" x14ac:dyDescent="0.45">
      <c r="A27" s="339">
        <v>24</v>
      </c>
      <c r="B27" s="346"/>
      <c r="C27" s="341" t="s">
        <v>13</v>
      </c>
      <c r="D27" s="342" t="s">
        <v>29</v>
      </c>
      <c r="E27" s="343" t="s">
        <v>15</v>
      </c>
      <c r="F27" s="344">
        <v>0.90490000000000004</v>
      </c>
      <c r="G27" s="344">
        <v>0.85940000000000005</v>
      </c>
      <c r="H27" s="344">
        <v>0.8</v>
      </c>
      <c r="I27" s="344">
        <f t="shared" si="1"/>
        <v>2.5643000000000002</v>
      </c>
      <c r="J27" s="345">
        <v>46190</v>
      </c>
      <c r="K27" s="446" t="str">
        <f t="shared" si="2"/>
        <v/>
      </c>
    </row>
    <row r="28" spans="1:11" ht="16.5" customHeight="1" x14ac:dyDescent="0.45">
      <c r="A28" s="332">
        <v>25</v>
      </c>
      <c r="B28" s="333"/>
      <c r="C28" s="334" t="s">
        <v>468</v>
      </c>
      <c r="D28" s="335" t="s">
        <v>31</v>
      </c>
      <c r="E28" s="336" t="s">
        <v>32</v>
      </c>
      <c r="F28" s="337">
        <v>0.83779999999999999</v>
      </c>
      <c r="G28" s="337">
        <v>0.7157</v>
      </c>
      <c r="H28" s="337">
        <v>1</v>
      </c>
      <c r="I28" s="337">
        <f t="shared" si="1"/>
        <v>2.5535000000000001</v>
      </c>
      <c r="J28" s="338">
        <v>46132</v>
      </c>
      <c r="K28" s="446" t="str">
        <f t="shared" si="2"/>
        <v/>
      </c>
    </row>
    <row r="29" spans="1:11" ht="16.5" customHeight="1" x14ac:dyDescent="0.45">
      <c r="A29" s="339">
        <v>26</v>
      </c>
      <c r="B29" s="346"/>
      <c r="C29" s="341" t="s">
        <v>16</v>
      </c>
      <c r="D29" s="342" t="s">
        <v>34</v>
      </c>
      <c r="E29" s="343" t="s">
        <v>35</v>
      </c>
      <c r="F29" s="344">
        <v>0.80320000000000003</v>
      </c>
      <c r="G29" s="344">
        <v>0.8115</v>
      </c>
      <c r="H29" s="344">
        <v>0.92</v>
      </c>
      <c r="I29" s="344">
        <f t="shared" si="1"/>
        <v>2.5347</v>
      </c>
      <c r="J29" s="345">
        <v>45904</v>
      </c>
      <c r="K29" s="446" t="str">
        <f t="shared" si="2"/>
        <v/>
      </c>
    </row>
    <row r="30" spans="1:11" ht="16.5" customHeight="1" x14ac:dyDescent="0.45">
      <c r="A30" s="332">
        <v>27</v>
      </c>
      <c r="B30" s="333"/>
      <c r="C30" s="334" t="s">
        <v>468</v>
      </c>
      <c r="D30" s="349" t="s">
        <v>415</v>
      </c>
      <c r="E30" s="336" t="s">
        <v>401</v>
      </c>
      <c r="F30" s="337">
        <v>0.86809999999999998</v>
      </c>
      <c r="G30" s="337">
        <v>0.74119999999999997</v>
      </c>
      <c r="H30" s="337">
        <v>0.92</v>
      </c>
      <c r="I30" s="337">
        <f t="shared" si="1"/>
        <v>2.5293000000000001</v>
      </c>
      <c r="J30" s="338">
        <v>46286</v>
      </c>
      <c r="K30" s="446" t="str">
        <f t="shared" si="2"/>
        <v/>
      </c>
    </row>
    <row r="31" spans="1:11" ht="16.5" customHeight="1" x14ac:dyDescent="0.45">
      <c r="A31" s="332">
        <v>28</v>
      </c>
      <c r="B31" s="333"/>
      <c r="C31" s="334" t="s">
        <v>465</v>
      </c>
      <c r="D31" s="335" t="s">
        <v>400</v>
      </c>
      <c r="E31" s="348" t="s">
        <v>401</v>
      </c>
      <c r="F31" s="337">
        <v>0.74590000000000001</v>
      </c>
      <c r="G31" s="337">
        <v>0.83389999999999997</v>
      </c>
      <c r="H31" s="337">
        <v>0.94</v>
      </c>
      <c r="I31" s="337">
        <f t="shared" si="1"/>
        <v>2.5198</v>
      </c>
      <c r="J31" s="338">
        <v>46262</v>
      </c>
      <c r="K31" s="446" t="str">
        <f t="shared" si="2"/>
        <v/>
      </c>
    </row>
    <row r="32" spans="1:11" ht="16.5" customHeight="1" x14ac:dyDescent="0.45">
      <c r="A32" s="332">
        <v>29</v>
      </c>
      <c r="B32" s="333"/>
      <c r="C32" s="334" t="s">
        <v>469</v>
      </c>
      <c r="D32" s="335" t="s">
        <v>36</v>
      </c>
      <c r="E32" s="336" t="s">
        <v>33</v>
      </c>
      <c r="F32" s="337">
        <v>0.78700000000000003</v>
      </c>
      <c r="G32" s="337">
        <v>0.80510000000000004</v>
      </c>
      <c r="H32" s="337">
        <v>0.92</v>
      </c>
      <c r="I32" s="337">
        <f t="shared" si="1"/>
        <v>2.5121000000000002</v>
      </c>
      <c r="J32" s="338">
        <v>46261</v>
      </c>
      <c r="K32" s="446" t="str">
        <f t="shared" si="2"/>
        <v/>
      </c>
    </row>
    <row r="33" spans="1:11" ht="16.5" customHeight="1" x14ac:dyDescent="0.45">
      <c r="A33" s="339">
        <v>30</v>
      </c>
      <c r="B33" s="346"/>
      <c r="C33" s="341" t="s">
        <v>13</v>
      </c>
      <c r="D33" s="342" t="s">
        <v>37</v>
      </c>
      <c r="E33" s="343" t="s">
        <v>38</v>
      </c>
      <c r="F33" s="344">
        <v>0.90159999999999996</v>
      </c>
      <c r="G33" s="344">
        <v>0.82110000000000005</v>
      </c>
      <c r="H33" s="344">
        <v>0.78</v>
      </c>
      <c r="I33" s="344">
        <f t="shared" si="1"/>
        <v>2.5026999999999999</v>
      </c>
      <c r="J33" s="345">
        <v>45982</v>
      </c>
      <c r="K33" s="446" t="str">
        <f t="shared" si="2"/>
        <v/>
      </c>
    </row>
    <row r="34" spans="1:11" ht="16.5" customHeight="1" x14ac:dyDescent="0.45">
      <c r="A34" s="339">
        <v>31</v>
      </c>
      <c r="B34" s="346"/>
      <c r="C34" s="341" t="s">
        <v>9</v>
      </c>
      <c r="D34" s="342" t="s">
        <v>39</v>
      </c>
      <c r="E34" s="343" t="s">
        <v>24</v>
      </c>
      <c r="F34" s="344">
        <v>0.80430000000000001</v>
      </c>
      <c r="G34" s="344">
        <v>0.83389999999999997</v>
      </c>
      <c r="H34" s="344">
        <v>0.86</v>
      </c>
      <c r="I34" s="344">
        <f t="shared" si="1"/>
        <v>2.4981999999999998</v>
      </c>
      <c r="J34" s="345">
        <v>46094</v>
      </c>
      <c r="K34" s="446" t="str">
        <f t="shared" si="2"/>
        <v/>
      </c>
    </row>
    <row r="35" spans="1:11" ht="16.5" customHeight="1" x14ac:dyDescent="0.45">
      <c r="A35" s="339">
        <v>32</v>
      </c>
      <c r="B35" s="346"/>
      <c r="C35" s="341" t="s">
        <v>16</v>
      </c>
      <c r="D35" s="342" t="s">
        <v>40</v>
      </c>
      <c r="E35" s="343" t="s">
        <v>41</v>
      </c>
      <c r="F35" s="344">
        <v>0.88219999999999998</v>
      </c>
      <c r="G35" s="344">
        <v>0.83389999999999997</v>
      </c>
      <c r="H35" s="344">
        <v>0.78</v>
      </c>
      <c r="I35" s="344">
        <f t="shared" si="1"/>
        <v>2.4961000000000002</v>
      </c>
      <c r="J35" s="345">
        <v>46125</v>
      </c>
      <c r="K35" s="446" t="str">
        <f t="shared" si="2"/>
        <v/>
      </c>
    </row>
    <row r="36" spans="1:11" ht="16.5" customHeight="1" x14ac:dyDescent="0.45">
      <c r="A36" s="339">
        <v>33</v>
      </c>
      <c r="B36" s="346"/>
      <c r="C36" s="341" t="s">
        <v>9</v>
      </c>
      <c r="D36" s="342" t="s">
        <v>43</v>
      </c>
      <c r="E36" s="343" t="s">
        <v>399</v>
      </c>
      <c r="F36" s="344">
        <v>0.91459999999999997</v>
      </c>
      <c r="G36" s="344">
        <v>0.84660000000000002</v>
      </c>
      <c r="H36" s="344">
        <v>0.72</v>
      </c>
      <c r="I36" s="344">
        <f t="shared" si="1"/>
        <v>2.4812000000000003</v>
      </c>
      <c r="J36" s="345">
        <v>46217</v>
      </c>
      <c r="K36" s="446" t="str">
        <f t="shared" si="2"/>
        <v/>
      </c>
    </row>
    <row r="37" spans="1:11" ht="16.5" customHeight="1" x14ac:dyDescent="0.45">
      <c r="A37" s="339">
        <v>34</v>
      </c>
      <c r="B37" s="346"/>
      <c r="C37" s="341" t="s">
        <v>404</v>
      </c>
      <c r="D37" s="342" t="s">
        <v>405</v>
      </c>
      <c r="E37" s="343" t="s">
        <v>406</v>
      </c>
      <c r="F37" s="344">
        <v>0.98380000000000001</v>
      </c>
      <c r="G37" s="344">
        <v>0.97440000000000004</v>
      </c>
      <c r="H37" s="344">
        <v>0.52</v>
      </c>
      <c r="I37" s="344">
        <f t="shared" si="1"/>
        <v>2.4782000000000002</v>
      </c>
      <c r="J37" s="345">
        <v>46282</v>
      </c>
      <c r="K37" s="446" t="str">
        <f t="shared" si="2"/>
        <v/>
      </c>
    </row>
    <row r="38" spans="1:11" ht="16.5" customHeight="1" x14ac:dyDescent="0.45">
      <c r="A38" s="339">
        <v>35</v>
      </c>
      <c r="B38" s="346"/>
      <c r="C38" s="341" t="s">
        <v>9</v>
      </c>
      <c r="D38" s="342" t="s">
        <v>45</v>
      </c>
      <c r="E38" s="343" t="s">
        <v>15</v>
      </c>
      <c r="F38" s="344">
        <v>0.76329999999999998</v>
      </c>
      <c r="G38" s="344">
        <v>0.80189999999999995</v>
      </c>
      <c r="H38" s="344">
        <v>0.88</v>
      </c>
      <c r="I38" s="344">
        <f t="shared" si="1"/>
        <v>2.4451999999999998</v>
      </c>
      <c r="J38" s="345">
        <v>45903</v>
      </c>
      <c r="K38" s="446" t="str">
        <f t="shared" si="2"/>
        <v/>
      </c>
    </row>
    <row r="39" spans="1:11" ht="16.5" customHeight="1" x14ac:dyDescent="0.45">
      <c r="A39" s="339">
        <v>36</v>
      </c>
      <c r="B39" s="346"/>
      <c r="C39" s="341" t="s">
        <v>9</v>
      </c>
      <c r="D39" s="342" t="s">
        <v>46</v>
      </c>
      <c r="E39" s="343" t="s">
        <v>24</v>
      </c>
      <c r="F39" s="344">
        <v>0.7762</v>
      </c>
      <c r="G39" s="344">
        <v>0.82110000000000005</v>
      </c>
      <c r="H39" s="344">
        <v>0.84</v>
      </c>
      <c r="I39" s="344">
        <f t="shared" si="1"/>
        <v>2.4373</v>
      </c>
      <c r="J39" s="345">
        <v>46093</v>
      </c>
      <c r="K39" s="446" t="str">
        <f t="shared" si="2"/>
        <v/>
      </c>
    </row>
    <row r="40" spans="1:11" ht="16.5" customHeight="1" x14ac:dyDescent="0.45">
      <c r="A40" s="339">
        <v>37</v>
      </c>
      <c r="B40" s="346"/>
      <c r="C40" s="341" t="s">
        <v>16</v>
      </c>
      <c r="D40" s="342" t="s">
        <v>47</v>
      </c>
      <c r="E40" s="343" t="s">
        <v>44</v>
      </c>
      <c r="F40" s="344">
        <v>0.8054</v>
      </c>
      <c r="G40" s="344">
        <v>0.82740000000000002</v>
      </c>
      <c r="H40" s="344">
        <v>0.8</v>
      </c>
      <c r="I40" s="344">
        <f t="shared" si="1"/>
        <v>2.4328000000000003</v>
      </c>
      <c r="J40" s="345">
        <v>46162</v>
      </c>
      <c r="K40" s="446" t="str">
        <f t="shared" si="2"/>
        <v/>
      </c>
    </row>
    <row r="41" spans="1:11" ht="16.5" customHeight="1" x14ac:dyDescent="0.45">
      <c r="A41" s="339">
        <v>38</v>
      </c>
      <c r="B41" s="346"/>
      <c r="C41" s="341" t="s">
        <v>9</v>
      </c>
      <c r="D41" s="342" t="s">
        <v>48</v>
      </c>
      <c r="E41" s="343" t="s">
        <v>24</v>
      </c>
      <c r="F41" s="344">
        <v>0.82379999999999998</v>
      </c>
      <c r="G41" s="344">
        <v>0.80510000000000004</v>
      </c>
      <c r="H41" s="344">
        <v>0.8</v>
      </c>
      <c r="I41" s="344">
        <f t="shared" si="1"/>
        <v>2.4289000000000001</v>
      </c>
      <c r="J41" s="345">
        <v>46093</v>
      </c>
      <c r="K41" s="446" t="str">
        <f t="shared" si="2"/>
        <v/>
      </c>
    </row>
    <row r="42" spans="1:11" ht="16.5" customHeight="1" x14ac:dyDescent="0.45">
      <c r="A42" s="339">
        <v>39</v>
      </c>
      <c r="B42" s="346"/>
      <c r="C42" s="341" t="s">
        <v>9</v>
      </c>
      <c r="D42" s="342" t="s">
        <v>49</v>
      </c>
      <c r="E42" s="343" t="s">
        <v>50</v>
      </c>
      <c r="F42" s="344">
        <v>0.76759999999999995</v>
      </c>
      <c r="G42" s="344">
        <v>0.79869999999999997</v>
      </c>
      <c r="H42" s="344">
        <v>0.86</v>
      </c>
      <c r="I42" s="344">
        <f t="shared" si="1"/>
        <v>2.4262999999999999</v>
      </c>
      <c r="J42" s="345">
        <v>45904</v>
      </c>
      <c r="K42" s="446" t="str">
        <f t="shared" si="2"/>
        <v/>
      </c>
    </row>
    <row r="43" spans="1:11" ht="16.5" customHeight="1" x14ac:dyDescent="0.45">
      <c r="A43" s="339">
        <v>40</v>
      </c>
      <c r="B43" s="346"/>
      <c r="C43" s="341" t="s">
        <v>16</v>
      </c>
      <c r="D43" s="342" t="s">
        <v>51</v>
      </c>
      <c r="E43" s="343" t="s">
        <v>35</v>
      </c>
      <c r="F43" s="344">
        <v>0.97840000000000005</v>
      </c>
      <c r="G43" s="344">
        <v>0.88500000000000001</v>
      </c>
      <c r="H43" s="344">
        <v>0.56000000000000005</v>
      </c>
      <c r="I43" s="344">
        <f t="shared" si="1"/>
        <v>2.4234</v>
      </c>
      <c r="J43" s="345">
        <v>46160</v>
      </c>
      <c r="K43" s="446" t="str">
        <f t="shared" si="2"/>
        <v/>
      </c>
    </row>
    <row r="44" spans="1:11" ht="16.5" customHeight="1" x14ac:dyDescent="0.45">
      <c r="A44" s="350">
        <v>41</v>
      </c>
      <c r="B44" s="351"/>
      <c r="C44" s="352" t="s">
        <v>470</v>
      </c>
      <c r="D44" s="357" t="s">
        <v>409</v>
      </c>
      <c r="E44" s="354" t="s">
        <v>410</v>
      </c>
      <c r="F44" s="355">
        <v>0.9254</v>
      </c>
      <c r="G44" s="355">
        <v>0.87539999999999996</v>
      </c>
      <c r="H44" s="355">
        <v>0.62</v>
      </c>
      <c r="I44" s="355">
        <f t="shared" si="1"/>
        <v>2.4207999999999998</v>
      </c>
      <c r="J44" s="356">
        <v>45922</v>
      </c>
      <c r="K44" s="446" t="str">
        <f t="shared" si="2"/>
        <v/>
      </c>
    </row>
    <row r="45" spans="1:11" ht="16.5" customHeight="1" x14ac:dyDescent="0.45">
      <c r="A45" s="339">
        <v>42</v>
      </c>
      <c r="B45" s="346"/>
      <c r="C45" s="341" t="s">
        <v>9</v>
      </c>
      <c r="D45" s="342" t="s">
        <v>52</v>
      </c>
      <c r="E45" s="343" t="s">
        <v>24</v>
      </c>
      <c r="F45" s="344">
        <v>0.88</v>
      </c>
      <c r="G45" s="344">
        <v>0.84030000000000005</v>
      </c>
      <c r="H45" s="344">
        <v>0.7</v>
      </c>
      <c r="I45" s="344">
        <f t="shared" si="1"/>
        <v>2.4203000000000001</v>
      </c>
      <c r="J45" s="345">
        <v>46094</v>
      </c>
      <c r="K45" s="446" t="str">
        <f t="shared" si="2"/>
        <v/>
      </c>
    </row>
    <row r="46" spans="1:11" ht="16.5" customHeight="1" x14ac:dyDescent="0.45">
      <c r="A46" s="350">
        <v>43</v>
      </c>
      <c r="B46" s="351"/>
      <c r="C46" s="352" t="s">
        <v>470</v>
      </c>
      <c r="D46" s="353" t="s">
        <v>54</v>
      </c>
      <c r="E46" s="354" t="s">
        <v>55</v>
      </c>
      <c r="F46" s="355">
        <v>0.87460000000000004</v>
      </c>
      <c r="G46" s="355">
        <v>0.84660000000000002</v>
      </c>
      <c r="H46" s="355">
        <v>0.68</v>
      </c>
      <c r="I46" s="355">
        <f t="shared" si="1"/>
        <v>2.4012000000000002</v>
      </c>
      <c r="J46" s="356">
        <v>46267</v>
      </c>
      <c r="K46" s="446" t="str">
        <f t="shared" si="2"/>
        <v/>
      </c>
    </row>
    <row r="47" spans="1:11" ht="16.5" customHeight="1" x14ac:dyDescent="0.45">
      <c r="A47" s="350">
        <v>44</v>
      </c>
      <c r="B47" s="351"/>
      <c r="C47" s="352" t="s">
        <v>470</v>
      </c>
      <c r="D47" s="353" t="s">
        <v>56</v>
      </c>
      <c r="E47" s="354" t="s">
        <v>57</v>
      </c>
      <c r="F47" s="355">
        <v>0.90380000000000005</v>
      </c>
      <c r="G47" s="355">
        <v>0.84340000000000004</v>
      </c>
      <c r="H47" s="355">
        <v>0.64</v>
      </c>
      <c r="I47" s="355">
        <f t="shared" si="1"/>
        <v>2.3872</v>
      </c>
      <c r="J47" s="356">
        <v>46104</v>
      </c>
      <c r="K47" s="446" t="str">
        <f t="shared" si="2"/>
        <v/>
      </c>
    </row>
    <row r="48" spans="1:11" ht="16.5" customHeight="1" x14ac:dyDescent="0.45">
      <c r="A48" s="350">
        <v>45</v>
      </c>
      <c r="B48" s="351"/>
      <c r="C48" s="352" t="s">
        <v>467</v>
      </c>
      <c r="D48" s="353" t="s">
        <v>426</v>
      </c>
      <c r="E48" s="354" t="s">
        <v>428</v>
      </c>
      <c r="F48" s="355">
        <v>0.88649999999999995</v>
      </c>
      <c r="G48" s="355">
        <v>0.63900000000000001</v>
      </c>
      <c r="H48" s="355">
        <v>0.86</v>
      </c>
      <c r="I48" s="355">
        <f t="shared" si="1"/>
        <v>2.3855</v>
      </c>
      <c r="J48" s="356">
        <v>46302</v>
      </c>
      <c r="K48" s="446" t="str">
        <f t="shared" si="2"/>
        <v>🆕</v>
      </c>
    </row>
    <row r="49" spans="1:11" ht="16.5" customHeight="1" x14ac:dyDescent="0.45">
      <c r="A49" s="339">
        <v>46</v>
      </c>
      <c r="B49" s="346"/>
      <c r="C49" s="341" t="s">
        <v>9</v>
      </c>
      <c r="D49" s="342" t="s">
        <v>58</v>
      </c>
      <c r="E49" s="343" t="s">
        <v>59</v>
      </c>
      <c r="F49" s="344">
        <v>0.76219999999999999</v>
      </c>
      <c r="G49" s="344">
        <v>0.78269999999999995</v>
      </c>
      <c r="H49" s="344">
        <v>0.84</v>
      </c>
      <c r="I49" s="344">
        <f t="shared" si="1"/>
        <v>2.3849</v>
      </c>
      <c r="J49" s="345">
        <v>45979</v>
      </c>
      <c r="K49" s="446" t="str">
        <f t="shared" si="2"/>
        <v/>
      </c>
    </row>
    <row r="50" spans="1:11" ht="16.5" customHeight="1" x14ac:dyDescent="0.45">
      <c r="A50" s="339">
        <v>47</v>
      </c>
      <c r="B50" s="346"/>
      <c r="C50" s="341" t="s">
        <v>13</v>
      </c>
      <c r="D50" s="342" t="s">
        <v>60</v>
      </c>
      <c r="E50" s="343" t="s">
        <v>28</v>
      </c>
      <c r="F50" s="344">
        <v>0.88539999999999996</v>
      </c>
      <c r="G50" s="344">
        <v>0.8115</v>
      </c>
      <c r="H50" s="344">
        <v>0.68</v>
      </c>
      <c r="I50" s="344">
        <f t="shared" si="1"/>
        <v>2.3769</v>
      </c>
      <c r="J50" s="345">
        <v>46189</v>
      </c>
      <c r="K50" s="446" t="str">
        <f t="shared" si="2"/>
        <v/>
      </c>
    </row>
    <row r="51" spans="1:11" ht="16.5" customHeight="1" x14ac:dyDescent="0.45">
      <c r="A51" s="350">
        <v>48</v>
      </c>
      <c r="B51" s="351"/>
      <c r="C51" s="352" t="s">
        <v>470</v>
      </c>
      <c r="D51" s="357" t="s">
        <v>411</v>
      </c>
      <c r="E51" s="354" t="s">
        <v>412</v>
      </c>
      <c r="F51" s="355">
        <v>0.9405</v>
      </c>
      <c r="G51" s="355">
        <v>0.91369999999999996</v>
      </c>
      <c r="H51" s="355">
        <v>0.52</v>
      </c>
      <c r="I51" s="355">
        <f t="shared" si="1"/>
        <v>2.3742000000000001</v>
      </c>
      <c r="J51" s="356">
        <v>45923</v>
      </c>
      <c r="K51" s="446" t="str">
        <f t="shared" si="2"/>
        <v/>
      </c>
    </row>
    <row r="52" spans="1:11" ht="16.5" customHeight="1" x14ac:dyDescent="0.45">
      <c r="A52" s="350">
        <v>49</v>
      </c>
      <c r="B52" s="351"/>
      <c r="C52" s="352" t="s">
        <v>471</v>
      </c>
      <c r="D52" s="353" t="s">
        <v>62</v>
      </c>
      <c r="E52" s="354" t="s">
        <v>63</v>
      </c>
      <c r="F52" s="355">
        <v>0.96109999999999995</v>
      </c>
      <c r="G52" s="355">
        <v>0.83069999999999999</v>
      </c>
      <c r="H52" s="355">
        <v>0.57999999999999996</v>
      </c>
      <c r="I52" s="355">
        <f t="shared" si="1"/>
        <v>2.3717999999999999</v>
      </c>
      <c r="J52" s="356">
        <v>46223</v>
      </c>
      <c r="K52" s="446" t="str">
        <f t="shared" si="2"/>
        <v/>
      </c>
    </row>
    <row r="53" spans="1:11" ht="16.5" customHeight="1" x14ac:dyDescent="0.45">
      <c r="A53" s="350">
        <v>50</v>
      </c>
      <c r="B53" s="351"/>
      <c r="C53" s="352" t="s">
        <v>470</v>
      </c>
      <c r="D53" s="353" t="s">
        <v>64</v>
      </c>
      <c r="E53" s="354" t="s">
        <v>65</v>
      </c>
      <c r="F53" s="355">
        <v>0.86809999999999998</v>
      </c>
      <c r="G53" s="355">
        <v>0.85619999999999996</v>
      </c>
      <c r="H53" s="355">
        <v>0.64</v>
      </c>
      <c r="I53" s="355">
        <f t="shared" si="1"/>
        <v>2.3643000000000001</v>
      </c>
      <c r="J53" s="356">
        <v>46177</v>
      </c>
      <c r="K53" s="446" t="str">
        <f t="shared" si="2"/>
        <v/>
      </c>
    </row>
    <row r="54" spans="1:11" ht="16.5" customHeight="1" x14ac:dyDescent="0.45">
      <c r="A54" s="339">
        <v>51</v>
      </c>
      <c r="B54" s="346"/>
      <c r="C54" s="341" t="s">
        <v>13</v>
      </c>
      <c r="D54" s="342" t="s">
        <v>66</v>
      </c>
      <c r="E54" s="343" t="s">
        <v>28</v>
      </c>
      <c r="F54" s="344">
        <v>0.84970000000000001</v>
      </c>
      <c r="G54" s="344">
        <v>0.82430000000000003</v>
      </c>
      <c r="H54" s="344">
        <v>0.68</v>
      </c>
      <c r="I54" s="344">
        <f t="shared" si="1"/>
        <v>2.3540000000000001</v>
      </c>
      <c r="J54" s="345">
        <v>46205</v>
      </c>
      <c r="K54" s="446" t="str">
        <f t="shared" si="2"/>
        <v/>
      </c>
    </row>
    <row r="55" spans="1:11" ht="16.5" customHeight="1" x14ac:dyDescent="0.45">
      <c r="A55" s="350">
        <v>52</v>
      </c>
      <c r="B55" s="351"/>
      <c r="C55" s="352" t="s">
        <v>470</v>
      </c>
      <c r="D55" s="353" t="s">
        <v>67</v>
      </c>
      <c r="E55" s="354" t="s">
        <v>57</v>
      </c>
      <c r="F55" s="355">
        <v>0.92649999999999999</v>
      </c>
      <c r="G55" s="355">
        <v>0.84660000000000002</v>
      </c>
      <c r="H55" s="355">
        <v>0.57999999999999996</v>
      </c>
      <c r="I55" s="355">
        <f t="shared" si="1"/>
        <v>2.3531</v>
      </c>
      <c r="J55" s="356">
        <v>46175</v>
      </c>
      <c r="K55" s="446" t="str">
        <f t="shared" si="2"/>
        <v/>
      </c>
    </row>
    <row r="56" spans="1:11" ht="16.5" customHeight="1" x14ac:dyDescent="0.45">
      <c r="A56" s="339">
        <v>53</v>
      </c>
      <c r="B56" s="346"/>
      <c r="C56" s="341" t="s">
        <v>16</v>
      </c>
      <c r="D56" s="342" t="s">
        <v>68</v>
      </c>
      <c r="E56" s="343" t="s">
        <v>69</v>
      </c>
      <c r="F56" s="344">
        <v>0.80869999999999997</v>
      </c>
      <c r="G56" s="344">
        <v>0.80510000000000004</v>
      </c>
      <c r="H56" s="344">
        <v>0.72</v>
      </c>
      <c r="I56" s="344">
        <f t="shared" si="1"/>
        <v>2.3338000000000001</v>
      </c>
      <c r="J56" s="345">
        <v>46122</v>
      </c>
      <c r="K56" s="446" t="str">
        <f t="shared" si="2"/>
        <v/>
      </c>
    </row>
    <row r="57" spans="1:11" ht="16.5" customHeight="1" x14ac:dyDescent="0.45">
      <c r="A57" s="339">
        <v>54</v>
      </c>
      <c r="B57" s="346"/>
      <c r="C57" s="341" t="s">
        <v>16</v>
      </c>
      <c r="D57" s="342" t="s">
        <v>70</v>
      </c>
      <c r="E57" s="343" t="s">
        <v>44</v>
      </c>
      <c r="F57" s="344">
        <v>0.73509999999999998</v>
      </c>
      <c r="G57" s="344">
        <v>0.73480000000000001</v>
      </c>
      <c r="H57" s="344">
        <v>0.86</v>
      </c>
      <c r="I57" s="344">
        <f t="shared" si="1"/>
        <v>2.3298999999999999</v>
      </c>
      <c r="J57" s="345">
        <v>45980</v>
      </c>
      <c r="K57" s="446" t="str">
        <f t="shared" si="2"/>
        <v/>
      </c>
    </row>
    <row r="58" spans="1:11" ht="16.5" customHeight="1" x14ac:dyDescent="0.45">
      <c r="A58" s="339">
        <v>55</v>
      </c>
      <c r="B58" s="346"/>
      <c r="C58" s="341" t="s">
        <v>71</v>
      </c>
      <c r="D58" s="342" t="s">
        <v>72</v>
      </c>
      <c r="E58" s="343" t="s">
        <v>73</v>
      </c>
      <c r="F58" s="344">
        <v>0.73299999999999998</v>
      </c>
      <c r="G58" s="344">
        <v>0.77959999999999996</v>
      </c>
      <c r="H58" s="344">
        <v>0.78</v>
      </c>
      <c r="I58" s="344">
        <f t="shared" si="1"/>
        <v>2.2926000000000002</v>
      </c>
      <c r="J58" s="345">
        <v>45912</v>
      </c>
      <c r="K58" s="446" t="str">
        <f t="shared" si="2"/>
        <v/>
      </c>
    </row>
    <row r="59" spans="1:11" ht="16.5" customHeight="1" x14ac:dyDescent="0.45">
      <c r="A59" s="350">
        <v>56</v>
      </c>
      <c r="B59" s="351"/>
      <c r="C59" s="352" t="s">
        <v>470</v>
      </c>
      <c r="D59" s="353" t="s">
        <v>75</v>
      </c>
      <c r="E59" s="354" t="s">
        <v>41</v>
      </c>
      <c r="F59" s="355">
        <v>0.75890000000000002</v>
      </c>
      <c r="G59" s="355">
        <v>0.7923</v>
      </c>
      <c r="H59" s="355">
        <v>0.74</v>
      </c>
      <c r="I59" s="355">
        <f t="shared" si="1"/>
        <v>2.2911999999999999</v>
      </c>
      <c r="J59" s="356">
        <v>46024</v>
      </c>
      <c r="K59" s="446" t="str">
        <f t="shared" si="2"/>
        <v/>
      </c>
    </row>
    <row r="60" spans="1:11" ht="16.5" customHeight="1" x14ac:dyDescent="0.45">
      <c r="A60" s="350">
        <v>57</v>
      </c>
      <c r="B60" s="351"/>
      <c r="C60" s="352" t="s">
        <v>472</v>
      </c>
      <c r="D60" s="353" t="s">
        <v>77</v>
      </c>
      <c r="E60" s="354" t="s">
        <v>78</v>
      </c>
      <c r="F60" s="355">
        <v>0.89510000000000001</v>
      </c>
      <c r="G60" s="355">
        <v>0.63260000000000005</v>
      </c>
      <c r="H60" s="355">
        <v>0.76</v>
      </c>
      <c r="I60" s="355">
        <f t="shared" si="1"/>
        <v>2.2877000000000001</v>
      </c>
      <c r="J60" s="356">
        <v>46198</v>
      </c>
      <c r="K60" s="446" t="str">
        <f t="shared" si="2"/>
        <v/>
      </c>
    </row>
    <row r="61" spans="1:11" ht="16.5" customHeight="1" x14ac:dyDescent="0.45">
      <c r="A61" s="350">
        <v>58</v>
      </c>
      <c r="B61" s="351"/>
      <c r="C61" s="352" t="s">
        <v>470</v>
      </c>
      <c r="D61" s="353" t="s">
        <v>79</v>
      </c>
      <c r="E61" s="354" t="s">
        <v>80</v>
      </c>
      <c r="F61" s="355">
        <v>0.89839999999999998</v>
      </c>
      <c r="G61" s="355">
        <v>0.83069999999999999</v>
      </c>
      <c r="H61" s="355">
        <v>0.54</v>
      </c>
      <c r="I61" s="355">
        <f t="shared" si="1"/>
        <v>2.2690999999999999</v>
      </c>
      <c r="J61" s="356">
        <v>46174</v>
      </c>
      <c r="K61" s="446" t="str">
        <f t="shared" si="2"/>
        <v/>
      </c>
    </row>
    <row r="62" spans="1:11" ht="16.5" customHeight="1" x14ac:dyDescent="0.45">
      <c r="A62" s="339">
        <v>59</v>
      </c>
      <c r="B62" s="346"/>
      <c r="C62" s="341" t="s">
        <v>13</v>
      </c>
      <c r="D62" s="342" t="s">
        <v>81</v>
      </c>
      <c r="E62" s="343" t="s">
        <v>28</v>
      </c>
      <c r="F62" s="344">
        <v>0.83889999999999998</v>
      </c>
      <c r="G62" s="344">
        <v>0.78269999999999995</v>
      </c>
      <c r="H62" s="344">
        <v>0.64</v>
      </c>
      <c r="I62" s="344">
        <f t="shared" si="1"/>
        <v>2.2616000000000001</v>
      </c>
      <c r="J62" s="345">
        <v>45981</v>
      </c>
      <c r="K62" s="446" t="str">
        <f t="shared" si="2"/>
        <v/>
      </c>
    </row>
    <row r="63" spans="1:11" ht="16.5" customHeight="1" x14ac:dyDescent="0.45">
      <c r="A63" s="350">
        <v>60</v>
      </c>
      <c r="B63" s="351"/>
      <c r="C63" s="352" t="s">
        <v>82</v>
      </c>
      <c r="D63" s="353" t="s">
        <v>83</v>
      </c>
      <c r="E63" s="354" t="s">
        <v>84</v>
      </c>
      <c r="F63" s="355">
        <v>0.94159999999999999</v>
      </c>
      <c r="G63" s="355">
        <v>0.86580000000000001</v>
      </c>
      <c r="H63" s="355">
        <v>0.44</v>
      </c>
      <c r="I63" s="355">
        <f t="shared" si="1"/>
        <v>2.2473999999999998</v>
      </c>
      <c r="J63" s="356">
        <v>46140</v>
      </c>
      <c r="K63" s="446" t="str">
        <f t="shared" si="2"/>
        <v/>
      </c>
    </row>
    <row r="64" spans="1:11" ht="16.5" customHeight="1" x14ac:dyDescent="0.45">
      <c r="A64" s="350">
        <v>61</v>
      </c>
      <c r="B64" s="351"/>
      <c r="C64" s="352" t="s">
        <v>470</v>
      </c>
      <c r="D64" s="353" t="s">
        <v>85</v>
      </c>
      <c r="E64" s="354" t="s">
        <v>80</v>
      </c>
      <c r="F64" s="355">
        <v>0.87460000000000004</v>
      </c>
      <c r="G64" s="355">
        <v>0.83069999999999999</v>
      </c>
      <c r="H64" s="355">
        <v>0.54</v>
      </c>
      <c r="I64" s="355">
        <f t="shared" si="1"/>
        <v>2.2453000000000003</v>
      </c>
      <c r="J64" s="356">
        <v>46106</v>
      </c>
      <c r="K64" s="446" t="str">
        <f t="shared" si="2"/>
        <v/>
      </c>
    </row>
    <row r="65" spans="1:11" ht="16.5" customHeight="1" x14ac:dyDescent="0.45">
      <c r="A65" s="350">
        <v>62</v>
      </c>
      <c r="B65" s="351"/>
      <c r="C65" s="352" t="s">
        <v>86</v>
      </c>
      <c r="D65" s="353" t="s">
        <v>87</v>
      </c>
      <c r="E65" s="354" t="s">
        <v>88</v>
      </c>
      <c r="F65" s="355">
        <v>0.76429999999999998</v>
      </c>
      <c r="G65" s="355">
        <v>0.8115</v>
      </c>
      <c r="H65" s="355">
        <v>0.66</v>
      </c>
      <c r="I65" s="355">
        <f t="shared" si="1"/>
        <v>2.2358000000000002</v>
      </c>
      <c r="J65" s="356">
        <v>46253</v>
      </c>
      <c r="K65" s="446" t="str">
        <f t="shared" si="2"/>
        <v/>
      </c>
    </row>
    <row r="66" spans="1:11" ht="16.5" customHeight="1" x14ac:dyDescent="0.45">
      <c r="A66" s="350">
        <v>63</v>
      </c>
      <c r="B66" s="351"/>
      <c r="C66" s="352" t="s">
        <v>82</v>
      </c>
      <c r="D66" s="353" t="s">
        <v>89</v>
      </c>
      <c r="E66" s="354" t="s">
        <v>90</v>
      </c>
      <c r="F66" s="355">
        <v>0.92430000000000001</v>
      </c>
      <c r="G66" s="355">
        <v>0.87860000000000005</v>
      </c>
      <c r="H66" s="355">
        <v>0.42</v>
      </c>
      <c r="I66" s="355">
        <f t="shared" si="1"/>
        <v>2.2229000000000001</v>
      </c>
      <c r="J66" s="356">
        <v>46141</v>
      </c>
      <c r="K66" s="446" t="str">
        <f t="shared" si="2"/>
        <v/>
      </c>
    </row>
    <row r="67" spans="1:11" ht="16.5" customHeight="1" x14ac:dyDescent="0.45">
      <c r="A67" s="339">
        <v>64</v>
      </c>
      <c r="B67" s="346"/>
      <c r="C67" s="341" t="s">
        <v>9</v>
      </c>
      <c r="D67" s="342" t="s">
        <v>91</v>
      </c>
      <c r="E67" s="343" t="s">
        <v>92</v>
      </c>
      <c r="F67" s="344">
        <v>0.69840000000000002</v>
      </c>
      <c r="G67" s="344">
        <v>0.66449999999999998</v>
      </c>
      <c r="H67" s="344">
        <v>0.86</v>
      </c>
      <c r="I67" s="344">
        <f t="shared" si="1"/>
        <v>2.2229000000000001</v>
      </c>
      <c r="J67" s="345">
        <v>45904</v>
      </c>
      <c r="K67" s="446" t="str">
        <f t="shared" si="2"/>
        <v/>
      </c>
    </row>
    <row r="68" spans="1:11" ht="16.5" customHeight="1" x14ac:dyDescent="0.45">
      <c r="A68" s="350">
        <v>65</v>
      </c>
      <c r="B68" s="351"/>
      <c r="C68" s="352" t="s">
        <v>82</v>
      </c>
      <c r="D68" s="353" t="s">
        <v>93</v>
      </c>
      <c r="E68" s="354" t="s">
        <v>84</v>
      </c>
      <c r="F68" s="355">
        <v>0.94699999999999995</v>
      </c>
      <c r="G68" s="355">
        <v>0.87539999999999996</v>
      </c>
      <c r="H68" s="355">
        <v>0.4</v>
      </c>
      <c r="I68" s="355">
        <f t="shared" ref="I68:I129" si="3">SUM(F68:H68)</f>
        <v>2.2223999999999999</v>
      </c>
      <c r="J68" s="356">
        <v>46141</v>
      </c>
      <c r="K68" s="446" t="str">
        <f t="shared" si="2"/>
        <v/>
      </c>
    </row>
    <row r="69" spans="1:11" ht="16.5" customHeight="1" x14ac:dyDescent="0.45">
      <c r="A69" s="339">
        <v>66</v>
      </c>
      <c r="B69" s="346"/>
      <c r="C69" s="341" t="s">
        <v>71</v>
      </c>
      <c r="D69" s="342" t="s">
        <v>94</v>
      </c>
      <c r="E69" s="343" t="s">
        <v>20</v>
      </c>
      <c r="F69" s="344">
        <v>0.83630000000000004</v>
      </c>
      <c r="G69" s="344">
        <v>0.82110000000000005</v>
      </c>
      <c r="H69" s="344">
        <v>0.56000000000000005</v>
      </c>
      <c r="I69" s="344">
        <f t="shared" si="3"/>
        <v>2.2174</v>
      </c>
      <c r="J69" s="345">
        <v>46246</v>
      </c>
      <c r="K69" s="446" t="str">
        <f t="shared" ref="K69:K132" si="4">IF(AND(MONTH(J69)=10, YEAR(J69)=2026), "🆕", "")</f>
        <v/>
      </c>
    </row>
    <row r="70" spans="1:11" ht="16.5" customHeight="1" x14ac:dyDescent="0.45">
      <c r="A70" s="339">
        <v>67</v>
      </c>
      <c r="B70" s="346"/>
      <c r="C70" s="341" t="s">
        <v>18</v>
      </c>
      <c r="D70" s="342" t="s">
        <v>95</v>
      </c>
      <c r="E70" s="343" t="s">
        <v>44</v>
      </c>
      <c r="F70" s="344">
        <v>0.71460000000000001</v>
      </c>
      <c r="G70" s="344">
        <v>0.57830000000000004</v>
      </c>
      <c r="H70" s="344">
        <v>0.92</v>
      </c>
      <c r="I70" s="344">
        <f t="shared" si="3"/>
        <v>2.2128999999999999</v>
      </c>
      <c r="J70" s="345">
        <v>45980</v>
      </c>
      <c r="K70" s="446" t="str">
        <f t="shared" si="4"/>
        <v/>
      </c>
    </row>
    <row r="71" spans="1:11" ht="16.5" customHeight="1" x14ac:dyDescent="0.45">
      <c r="A71" s="350">
        <v>68</v>
      </c>
      <c r="B71" s="351"/>
      <c r="C71" s="352" t="s">
        <v>472</v>
      </c>
      <c r="D71" s="353" t="s">
        <v>96</v>
      </c>
      <c r="E71" s="354" t="s">
        <v>97</v>
      </c>
      <c r="F71" s="355">
        <v>0.90490000000000004</v>
      </c>
      <c r="G71" s="355">
        <v>0.63580000000000003</v>
      </c>
      <c r="H71" s="355">
        <v>0.64</v>
      </c>
      <c r="I71" s="355">
        <f t="shared" si="3"/>
        <v>2.1807000000000003</v>
      </c>
      <c r="J71" s="356">
        <v>46196</v>
      </c>
      <c r="K71" s="446" t="str">
        <f t="shared" si="4"/>
        <v/>
      </c>
    </row>
    <row r="72" spans="1:11" ht="16.5" customHeight="1" x14ac:dyDescent="0.45">
      <c r="A72" s="339">
        <v>69</v>
      </c>
      <c r="B72" s="346"/>
      <c r="C72" s="341" t="s">
        <v>18</v>
      </c>
      <c r="D72" s="342" t="s">
        <v>98</v>
      </c>
      <c r="E72" s="343" t="s">
        <v>99</v>
      </c>
      <c r="F72" s="344">
        <v>0.73080000000000001</v>
      </c>
      <c r="G72" s="344">
        <v>0.58150000000000002</v>
      </c>
      <c r="H72" s="344">
        <v>0.86</v>
      </c>
      <c r="I72" s="344">
        <f t="shared" si="3"/>
        <v>2.1722999999999999</v>
      </c>
      <c r="J72" s="345">
        <v>45980</v>
      </c>
      <c r="K72" s="446" t="str">
        <f t="shared" si="4"/>
        <v/>
      </c>
    </row>
    <row r="73" spans="1:11" ht="16.5" customHeight="1" x14ac:dyDescent="0.45">
      <c r="A73" s="332">
        <v>70</v>
      </c>
      <c r="B73" s="333"/>
      <c r="C73" s="334" t="s">
        <v>465</v>
      </c>
      <c r="D73" s="335" t="s">
        <v>100</v>
      </c>
      <c r="E73" s="348" t="s">
        <v>101</v>
      </c>
      <c r="F73" s="337">
        <v>0.66700000000000004</v>
      </c>
      <c r="G73" s="337">
        <v>0.72199999999999998</v>
      </c>
      <c r="H73" s="337">
        <v>0.78</v>
      </c>
      <c r="I73" s="337">
        <f t="shared" si="3"/>
        <v>2.169</v>
      </c>
      <c r="J73" s="338">
        <v>46219</v>
      </c>
      <c r="K73" s="446" t="str">
        <f t="shared" si="4"/>
        <v/>
      </c>
    </row>
    <row r="74" spans="1:11" ht="16.5" customHeight="1" x14ac:dyDescent="0.45">
      <c r="A74" s="339">
        <v>71</v>
      </c>
      <c r="B74" s="346"/>
      <c r="C74" s="341" t="s">
        <v>9</v>
      </c>
      <c r="D74" s="342" t="s">
        <v>102</v>
      </c>
      <c r="E74" s="343" t="s">
        <v>35</v>
      </c>
      <c r="F74" s="344">
        <v>0.65620000000000001</v>
      </c>
      <c r="G74" s="344">
        <v>0.71250000000000002</v>
      </c>
      <c r="H74" s="344">
        <v>0.8</v>
      </c>
      <c r="I74" s="344">
        <f t="shared" si="3"/>
        <v>2.1687000000000003</v>
      </c>
      <c r="J74" s="345">
        <v>45979</v>
      </c>
      <c r="K74" s="446" t="str">
        <f t="shared" si="4"/>
        <v/>
      </c>
    </row>
    <row r="75" spans="1:11" ht="16.5" customHeight="1" x14ac:dyDescent="0.45">
      <c r="A75" s="350">
        <v>72</v>
      </c>
      <c r="B75" s="351"/>
      <c r="C75" s="352" t="s">
        <v>103</v>
      </c>
      <c r="D75" s="353" t="s">
        <v>104</v>
      </c>
      <c r="E75" s="354" t="s">
        <v>105</v>
      </c>
      <c r="F75" s="355">
        <v>0.70920000000000005</v>
      </c>
      <c r="G75" s="355">
        <v>0.71240000000000003</v>
      </c>
      <c r="H75" s="355">
        <v>0.74</v>
      </c>
      <c r="I75" s="355">
        <f t="shared" si="3"/>
        <v>2.1616</v>
      </c>
      <c r="J75" s="356">
        <v>45903</v>
      </c>
      <c r="K75" s="446" t="str">
        <f t="shared" si="4"/>
        <v/>
      </c>
    </row>
    <row r="76" spans="1:11" ht="16.5" customHeight="1" x14ac:dyDescent="0.45">
      <c r="A76" s="350">
        <v>73</v>
      </c>
      <c r="B76" s="351"/>
      <c r="C76" s="352" t="s">
        <v>470</v>
      </c>
      <c r="D76" s="353" t="s">
        <v>106</v>
      </c>
      <c r="E76" s="354" t="s">
        <v>33</v>
      </c>
      <c r="F76" s="355">
        <v>0.73950000000000005</v>
      </c>
      <c r="G76" s="355">
        <v>0.76039999999999996</v>
      </c>
      <c r="H76" s="355">
        <v>0.66</v>
      </c>
      <c r="I76" s="355">
        <f t="shared" si="3"/>
        <v>2.1598999999999999</v>
      </c>
      <c r="J76" s="356">
        <v>46022</v>
      </c>
      <c r="K76" s="446" t="str">
        <f t="shared" si="4"/>
        <v/>
      </c>
    </row>
    <row r="77" spans="1:11" ht="16.5" customHeight="1" x14ac:dyDescent="0.45">
      <c r="A77" s="332">
        <v>74</v>
      </c>
      <c r="B77" s="346"/>
      <c r="C77" s="334" t="s">
        <v>465</v>
      </c>
      <c r="D77" s="335" t="s">
        <v>107</v>
      </c>
      <c r="E77" s="348" t="s">
        <v>101</v>
      </c>
      <c r="F77" s="337">
        <v>0.63349999999999995</v>
      </c>
      <c r="G77" s="337">
        <v>0.70609999999999995</v>
      </c>
      <c r="H77" s="337">
        <v>0.82</v>
      </c>
      <c r="I77" s="337">
        <f t="shared" si="3"/>
        <v>2.1595999999999997</v>
      </c>
      <c r="J77" s="338">
        <v>46219</v>
      </c>
      <c r="K77" s="446" t="str">
        <f t="shared" si="4"/>
        <v/>
      </c>
    </row>
    <row r="78" spans="1:11" ht="16.5" customHeight="1" x14ac:dyDescent="0.45">
      <c r="A78" s="339">
        <v>75</v>
      </c>
      <c r="B78" s="346"/>
      <c r="C78" s="341" t="s">
        <v>404</v>
      </c>
      <c r="D78" s="342" t="s">
        <v>408</v>
      </c>
      <c r="E78" s="343" t="s">
        <v>406</v>
      </c>
      <c r="F78" s="344">
        <v>0.97509999999999997</v>
      </c>
      <c r="G78" s="344">
        <v>0.98399999999999999</v>
      </c>
      <c r="H78" s="344">
        <v>0.2</v>
      </c>
      <c r="I78" s="344">
        <f t="shared" si="3"/>
        <v>2.1591</v>
      </c>
      <c r="J78" s="345">
        <v>46279</v>
      </c>
      <c r="K78" s="446" t="str">
        <f t="shared" si="4"/>
        <v/>
      </c>
    </row>
    <row r="79" spans="1:11" ht="16.5" customHeight="1" x14ac:dyDescent="0.45">
      <c r="A79" s="339">
        <v>76</v>
      </c>
      <c r="B79" s="346"/>
      <c r="C79" s="341" t="s">
        <v>404</v>
      </c>
      <c r="D79" s="342" t="s">
        <v>407</v>
      </c>
      <c r="E79" s="343" t="s">
        <v>406</v>
      </c>
      <c r="F79" s="344">
        <v>0.98160000000000003</v>
      </c>
      <c r="G79" s="344">
        <v>0.97119999999999995</v>
      </c>
      <c r="H79" s="344">
        <v>0.2</v>
      </c>
      <c r="I79" s="344">
        <f t="shared" si="3"/>
        <v>2.1528</v>
      </c>
      <c r="J79" s="345">
        <v>46280</v>
      </c>
      <c r="K79" s="446" t="str">
        <f t="shared" si="4"/>
        <v/>
      </c>
    </row>
    <row r="80" spans="1:11" ht="16.5" customHeight="1" x14ac:dyDescent="0.45">
      <c r="A80" s="332">
        <v>77</v>
      </c>
      <c r="B80" s="333"/>
      <c r="C80" s="334" t="s">
        <v>468</v>
      </c>
      <c r="D80" s="335" t="s">
        <v>108</v>
      </c>
      <c r="E80" s="336" t="s">
        <v>109</v>
      </c>
      <c r="F80" s="337">
        <v>0.7</v>
      </c>
      <c r="G80" s="337">
        <v>0.747</v>
      </c>
      <c r="H80" s="337">
        <v>0.7</v>
      </c>
      <c r="I80" s="337">
        <f t="shared" si="3"/>
        <v>2.1470000000000002</v>
      </c>
      <c r="J80" s="338">
        <v>46150</v>
      </c>
      <c r="K80" s="446" t="str">
        <f t="shared" si="4"/>
        <v/>
      </c>
    </row>
    <row r="81" spans="1:11" ht="16.5" customHeight="1" x14ac:dyDescent="0.45">
      <c r="A81" s="350">
        <v>78</v>
      </c>
      <c r="B81" s="351"/>
      <c r="C81" s="352" t="s">
        <v>82</v>
      </c>
      <c r="D81" s="353" t="s">
        <v>110</v>
      </c>
      <c r="E81" s="354" t="s">
        <v>90</v>
      </c>
      <c r="F81" s="355">
        <v>0.91669999999999996</v>
      </c>
      <c r="G81" s="355">
        <v>0.86899999999999999</v>
      </c>
      <c r="H81" s="355">
        <v>0.36</v>
      </c>
      <c r="I81" s="355">
        <f t="shared" si="3"/>
        <v>2.1456999999999997</v>
      </c>
      <c r="J81" s="356">
        <v>46139</v>
      </c>
      <c r="K81" s="446" t="str">
        <f t="shared" si="4"/>
        <v/>
      </c>
    </row>
    <row r="82" spans="1:11" ht="16.5" customHeight="1" x14ac:dyDescent="0.45">
      <c r="A82" s="332">
        <v>79</v>
      </c>
      <c r="B82" s="333"/>
      <c r="C82" s="334" t="s">
        <v>468</v>
      </c>
      <c r="D82" s="349" t="s">
        <v>416</v>
      </c>
      <c r="E82" s="348" t="s">
        <v>417</v>
      </c>
      <c r="F82" s="337">
        <f>124/185</f>
        <v>0.67027027027027031</v>
      </c>
      <c r="G82" s="337">
        <f>216/313</f>
        <v>0.69009584664536738</v>
      </c>
      <c r="H82" s="337">
        <f>39/50</f>
        <v>0.78</v>
      </c>
      <c r="I82" s="337">
        <f t="shared" si="3"/>
        <v>2.1403661169156374</v>
      </c>
      <c r="J82" s="338">
        <v>46287</v>
      </c>
      <c r="K82" s="446" t="str">
        <f t="shared" si="4"/>
        <v/>
      </c>
    </row>
    <row r="83" spans="1:11" ht="16.5" customHeight="1" x14ac:dyDescent="0.45">
      <c r="A83" s="350">
        <v>80</v>
      </c>
      <c r="B83" s="351"/>
      <c r="C83" s="352" t="s">
        <v>111</v>
      </c>
      <c r="D83" s="353" t="s">
        <v>112</v>
      </c>
      <c r="E83" s="354" t="s">
        <v>113</v>
      </c>
      <c r="F83" s="355">
        <v>0.75349999999999995</v>
      </c>
      <c r="G83" s="355">
        <v>0.75719999999999998</v>
      </c>
      <c r="H83" s="355">
        <v>0.57999999999999996</v>
      </c>
      <c r="I83" s="355">
        <f t="shared" si="3"/>
        <v>2.0907</v>
      </c>
      <c r="J83" s="356">
        <v>46225</v>
      </c>
      <c r="K83" s="446" t="str">
        <f t="shared" si="4"/>
        <v/>
      </c>
    </row>
    <row r="84" spans="1:11" ht="16.5" customHeight="1" x14ac:dyDescent="0.45">
      <c r="A84" s="350">
        <v>81</v>
      </c>
      <c r="B84" s="351"/>
      <c r="C84" s="352" t="s">
        <v>472</v>
      </c>
      <c r="D84" s="353" t="s">
        <v>114</v>
      </c>
      <c r="E84" s="354" t="s">
        <v>115</v>
      </c>
      <c r="F84" s="355">
        <v>0.64219999999999999</v>
      </c>
      <c r="G84" s="355">
        <v>0.72840000000000005</v>
      </c>
      <c r="H84" s="355">
        <v>0.72</v>
      </c>
      <c r="I84" s="355">
        <f t="shared" si="3"/>
        <v>2.0906000000000002</v>
      </c>
      <c r="J84" s="356">
        <v>46031</v>
      </c>
      <c r="K84" s="446" t="str">
        <f t="shared" si="4"/>
        <v/>
      </c>
    </row>
    <row r="85" spans="1:11" ht="16.5" customHeight="1" x14ac:dyDescent="0.45">
      <c r="A85" s="350">
        <v>82</v>
      </c>
      <c r="B85" s="351"/>
      <c r="C85" s="352" t="s">
        <v>472</v>
      </c>
      <c r="D85" s="353" t="s">
        <v>116</v>
      </c>
      <c r="E85" s="354" t="s">
        <v>78</v>
      </c>
      <c r="F85" s="355">
        <v>0.91349999999999998</v>
      </c>
      <c r="G85" s="355">
        <v>0.63580000000000003</v>
      </c>
      <c r="H85" s="355">
        <v>0.54</v>
      </c>
      <c r="I85" s="355">
        <f t="shared" si="3"/>
        <v>2.0893000000000002</v>
      </c>
      <c r="J85" s="356">
        <v>46197</v>
      </c>
      <c r="K85" s="446" t="str">
        <f t="shared" si="4"/>
        <v/>
      </c>
    </row>
    <row r="86" spans="1:11" ht="16.5" customHeight="1" x14ac:dyDescent="0.45">
      <c r="A86" s="339">
        <v>83</v>
      </c>
      <c r="B86" s="346"/>
      <c r="C86" s="341" t="s">
        <v>9</v>
      </c>
      <c r="D86" s="342" t="s">
        <v>117</v>
      </c>
      <c r="E86" s="343" t="s">
        <v>118</v>
      </c>
      <c r="F86" s="344">
        <v>0.62270000000000003</v>
      </c>
      <c r="G86" s="344">
        <v>0.73799999999999999</v>
      </c>
      <c r="H86" s="344">
        <v>0.72</v>
      </c>
      <c r="I86" s="344">
        <f t="shared" si="3"/>
        <v>2.0807000000000002</v>
      </c>
      <c r="J86" s="345">
        <v>45979</v>
      </c>
      <c r="K86" s="446" t="str">
        <f t="shared" si="4"/>
        <v/>
      </c>
    </row>
    <row r="87" spans="1:11" ht="16.5" customHeight="1" x14ac:dyDescent="0.45">
      <c r="A87" s="350">
        <v>84</v>
      </c>
      <c r="B87" s="351"/>
      <c r="C87" s="352" t="s">
        <v>470</v>
      </c>
      <c r="D87" s="353" t="s">
        <v>119</v>
      </c>
      <c r="E87" s="354" t="s">
        <v>115</v>
      </c>
      <c r="F87" s="355">
        <v>0.76970000000000005</v>
      </c>
      <c r="G87" s="355">
        <v>0.78910000000000002</v>
      </c>
      <c r="H87" s="355">
        <v>0.48</v>
      </c>
      <c r="I87" s="355">
        <f t="shared" si="3"/>
        <v>2.0388000000000002</v>
      </c>
      <c r="J87" s="356">
        <v>46100</v>
      </c>
      <c r="K87" s="446" t="str">
        <f t="shared" si="4"/>
        <v/>
      </c>
    </row>
    <row r="88" spans="1:11" ht="16.5" customHeight="1" x14ac:dyDescent="0.45">
      <c r="A88" s="358">
        <v>85</v>
      </c>
      <c r="B88" s="359"/>
      <c r="C88" s="360" t="s">
        <v>120</v>
      </c>
      <c r="D88" s="361" t="s">
        <v>121</v>
      </c>
      <c r="E88" s="362" t="s">
        <v>115</v>
      </c>
      <c r="F88" s="363">
        <v>0.78600000000000003</v>
      </c>
      <c r="G88" s="363">
        <v>0.73799999999999999</v>
      </c>
      <c r="H88" s="363">
        <v>0.5</v>
      </c>
      <c r="I88" s="363">
        <f t="shared" si="3"/>
        <v>2.024</v>
      </c>
      <c r="J88" s="364">
        <v>46247</v>
      </c>
      <c r="K88" s="446" t="str">
        <f t="shared" si="4"/>
        <v/>
      </c>
    </row>
    <row r="89" spans="1:11" ht="16.5" customHeight="1" x14ac:dyDescent="0.45">
      <c r="A89" s="339">
        <v>86</v>
      </c>
      <c r="B89" s="346"/>
      <c r="C89" s="341" t="s">
        <v>16</v>
      </c>
      <c r="D89" s="342" t="s">
        <v>122</v>
      </c>
      <c r="E89" s="343" t="s">
        <v>35</v>
      </c>
      <c r="F89" s="344">
        <v>0.96760000000000002</v>
      </c>
      <c r="G89" s="344">
        <v>0.89459999999999995</v>
      </c>
      <c r="H89" s="344">
        <v>0.14000000000000001</v>
      </c>
      <c r="I89" s="344">
        <f t="shared" si="3"/>
        <v>2.0022000000000002</v>
      </c>
      <c r="J89" s="345">
        <v>46164</v>
      </c>
      <c r="K89" s="446" t="str">
        <f t="shared" si="4"/>
        <v/>
      </c>
    </row>
    <row r="90" spans="1:11" ht="16.5" customHeight="1" x14ac:dyDescent="0.45">
      <c r="A90" s="350">
        <v>87</v>
      </c>
      <c r="B90" s="351"/>
      <c r="C90" s="352" t="s">
        <v>470</v>
      </c>
      <c r="D90" s="353" t="s">
        <v>123</v>
      </c>
      <c r="E90" s="354" t="s">
        <v>124</v>
      </c>
      <c r="F90" s="355">
        <v>0.70050000000000001</v>
      </c>
      <c r="G90" s="355">
        <v>0.69</v>
      </c>
      <c r="H90" s="355">
        <v>0.6</v>
      </c>
      <c r="I90" s="355">
        <f t="shared" si="3"/>
        <v>1.9904999999999999</v>
      </c>
      <c r="J90" s="356">
        <v>46021</v>
      </c>
      <c r="K90" s="446" t="str">
        <f t="shared" si="4"/>
        <v/>
      </c>
    </row>
    <row r="91" spans="1:11" ht="16.5" customHeight="1" x14ac:dyDescent="0.45">
      <c r="A91" s="365">
        <v>88</v>
      </c>
      <c r="B91" s="366"/>
      <c r="C91" s="367" t="s">
        <v>125</v>
      </c>
      <c r="D91" s="368" t="s">
        <v>126</v>
      </c>
      <c r="E91" s="369" t="s">
        <v>127</v>
      </c>
      <c r="F91" s="370">
        <v>0.70709999999999995</v>
      </c>
      <c r="G91" s="370">
        <v>0.77949999999999997</v>
      </c>
      <c r="H91" s="370">
        <v>0.5</v>
      </c>
      <c r="I91" s="370">
        <f t="shared" si="3"/>
        <v>1.9865999999999999</v>
      </c>
      <c r="J91" s="371">
        <v>46150</v>
      </c>
      <c r="K91" s="446" t="str">
        <f t="shared" si="4"/>
        <v/>
      </c>
    </row>
    <row r="92" spans="1:11" ht="16.5" customHeight="1" x14ac:dyDescent="0.45">
      <c r="A92" s="358">
        <v>89</v>
      </c>
      <c r="B92" s="359"/>
      <c r="C92" s="360" t="s">
        <v>128</v>
      </c>
      <c r="D92" s="361" t="s">
        <v>129</v>
      </c>
      <c r="E92" s="362" t="s">
        <v>32</v>
      </c>
      <c r="F92" s="363">
        <v>0.62919999999999998</v>
      </c>
      <c r="G92" s="363">
        <v>0.55269999999999997</v>
      </c>
      <c r="H92" s="363">
        <v>0.8</v>
      </c>
      <c r="I92" s="363">
        <f t="shared" si="3"/>
        <v>1.9819</v>
      </c>
      <c r="J92" s="364">
        <v>45904</v>
      </c>
      <c r="K92" s="446" t="str">
        <f t="shared" si="4"/>
        <v/>
      </c>
    </row>
    <row r="93" spans="1:11" ht="16.5" customHeight="1" x14ac:dyDescent="0.45">
      <c r="A93" s="332">
        <v>90</v>
      </c>
      <c r="B93" s="333"/>
      <c r="C93" s="334" t="s">
        <v>130</v>
      </c>
      <c r="D93" s="335" t="s">
        <v>131</v>
      </c>
      <c r="E93" s="336" t="s">
        <v>132</v>
      </c>
      <c r="F93" s="337">
        <v>0.54490000000000005</v>
      </c>
      <c r="G93" s="337">
        <v>0.58779999999999999</v>
      </c>
      <c r="H93" s="337">
        <v>0.84</v>
      </c>
      <c r="I93" s="337">
        <f t="shared" si="3"/>
        <v>1.9727000000000001</v>
      </c>
      <c r="J93" s="338">
        <v>45897</v>
      </c>
      <c r="K93" s="446" t="str">
        <f t="shared" si="4"/>
        <v/>
      </c>
    </row>
    <row r="94" spans="1:11" ht="17" customHeight="1" x14ac:dyDescent="0.45">
      <c r="A94" s="339">
        <v>91</v>
      </c>
      <c r="B94" s="346"/>
      <c r="C94" s="341" t="s">
        <v>133</v>
      </c>
      <c r="D94" s="342" t="s">
        <v>134</v>
      </c>
      <c r="E94" s="343" t="s">
        <v>135</v>
      </c>
      <c r="F94" s="344">
        <v>0.69189999999999996</v>
      </c>
      <c r="G94" s="344">
        <v>0.57830000000000004</v>
      </c>
      <c r="H94" s="344">
        <v>0.7</v>
      </c>
      <c r="I94" s="344">
        <f t="shared" si="3"/>
        <v>1.9702</v>
      </c>
      <c r="J94" s="345">
        <v>46210</v>
      </c>
      <c r="K94" s="446" t="str">
        <f t="shared" si="4"/>
        <v/>
      </c>
    </row>
    <row r="95" spans="1:11" ht="16.5" customHeight="1" x14ac:dyDescent="0.45">
      <c r="A95" s="339">
        <v>92</v>
      </c>
      <c r="B95" s="346"/>
      <c r="C95" s="341" t="s">
        <v>16</v>
      </c>
      <c r="D95" s="342" t="s">
        <v>136</v>
      </c>
      <c r="E95" s="343" t="s">
        <v>124</v>
      </c>
      <c r="F95" s="344">
        <v>0.56320000000000003</v>
      </c>
      <c r="G95" s="344">
        <v>0.64539999999999997</v>
      </c>
      <c r="H95" s="344">
        <v>0.76</v>
      </c>
      <c r="I95" s="344">
        <f t="shared" si="3"/>
        <v>1.9686000000000001</v>
      </c>
      <c r="J95" s="345">
        <v>46121</v>
      </c>
      <c r="K95" s="446" t="str">
        <f t="shared" si="4"/>
        <v/>
      </c>
    </row>
    <row r="96" spans="1:11" ht="16.5" customHeight="1" x14ac:dyDescent="0.45">
      <c r="A96" s="350">
        <v>93</v>
      </c>
      <c r="B96" s="351"/>
      <c r="C96" s="352" t="s">
        <v>82</v>
      </c>
      <c r="D96" s="353" t="s">
        <v>137</v>
      </c>
      <c r="E96" s="354" t="s">
        <v>138</v>
      </c>
      <c r="F96" s="355">
        <v>0.83779999999999999</v>
      </c>
      <c r="G96" s="355">
        <v>0.61980000000000002</v>
      </c>
      <c r="H96" s="355">
        <v>0.5</v>
      </c>
      <c r="I96" s="355">
        <f t="shared" si="3"/>
        <v>1.9576</v>
      </c>
      <c r="J96" s="356">
        <v>45982</v>
      </c>
      <c r="K96" s="446" t="str">
        <f t="shared" si="4"/>
        <v/>
      </c>
    </row>
    <row r="97" spans="1:11" ht="16.5" customHeight="1" x14ac:dyDescent="0.45">
      <c r="A97" s="350">
        <v>94</v>
      </c>
      <c r="B97" s="351"/>
      <c r="C97" s="352" t="s">
        <v>82</v>
      </c>
      <c r="D97" s="353" t="s">
        <v>139</v>
      </c>
      <c r="E97" s="354" t="s">
        <v>140</v>
      </c>
      <c r="F97" s="355">
        <v>0.76380000000000003</v>
      </c>
      <c r="G97" s="355">
        <v>0.58819999999999995</v>
      </c>
      <c r="H97" s="355">
        <v>0.57999999999999996</v>
      </c>
      <c r="I97" s="355">
        <f t="shared" si="3"/>
        <v>1.9319999999999999</v>
      </c>
      <c r="J97" s="356">
        <v>45744</v>
      </c>
      <c r="K97" s="446" t="str">
        <f t="shared" si="4"/>
        <v/>
      </c>
    </row>
    <row r="98" spans="1:11" ht="16.5" customHeight="1" x14ac:dyDescent="0.45">
      <c r="A98" s="339">
        <v>95</v>
      </c>
      <c r="B98" s="346"/>
      <c r="C98" s="341" t="s">
        <v>71</v>
      </c>
      <c r="D98" s="342" t="s">
        <v>141</v>
      </c>
      <c r="E98" s="343" t="s">
        <v>101</v>
      </c>
      <c r="F98" s="344">
        <v>0.5968</v>
      </c>
      <c r="G98" s="344">
        <v>0.46650000000000003</v>
      </c>
      <c r="H98" s="344">
        <v>0.86</v>
      </c>
      <c r="I98" s="344">
        <f t="shared" si="3"/>
        <v>1.9232999999999998</v>
      </c>
      <c r="J98" s="345">
        <v>45903</v>
      </c>
      <c r="K98" s="446" t="str">
        <f t="shared" si="4"/>
        <v/>
      </c>
    </row>
    <row r="99" spans="1:11" ht="16.5" customHeight="1" x14ac:dyDescent="0.45">
      <c r="A99" s="350">
        <v>96</v>
      </c>
      <c r="B99" s="351"/>
      <c r="C99" s="352" t="s">
        <v>470</v>
      </c>
      <c r="D99" s="353" t="s">
        <v>142</v>
      </c>
      <c r="E99" s="354" t="s">
        <v>143</v>
      </c>
      <c r="F99" s="355">
        <v>0.64219999999999999</v>
      </c>
      <c r="G99" s="355">
        <v>0.63900000000000001</v>
      </c>
      <c r="H99" s="355">
        <v>0.64</v>
      </c>
      <c r="I99" s="355">
        <f t="shared" si="3"/>
        <v>1.9212000000000002</v>
      </c>
      <c r="J99" s="356">
        <v>45903</v>
      </c>
      <c r="K99" s="446" t="str">
        <f t="shared" si="4"/>
        <v/>
      </c>
    </row>
    <row r="100" spans="1:11" ht="16.5" customHeight="1" x14ac:dyDescent="0.45">
      <c r="A100" s="332">
        <v>97</v>
      </c>
      <c r="B100" s="346"/>
      <c r="C100" s="334" t="s">
        <v>465</v>
      </c>
      <c r="D100" s="335" t="s">
        <v>144</v>
      </c>
      <c r="E100" s="348" t="s">
        <v>145</v>
      </c>
      <c r="F100" s="337">
        <v>0.4768</v>
      </c>
      <c r="G100" s="337">
        <v>0.56230000000000002</v>
      </c>
      <c r="H100" s="337">
        <v>0.88</v>
      </c>
      <c r="I100" s="337">
        <f t="shared" si="3"/>
        <v>1.9190999999999998</v>
      </c>
      <c r="J100" s="338">
        <v>46219</v>
      </c>
      <c r="K100" s="446" t="str">
        <f t="shared" si="4"/>
        <v/>
      </c>
    </row>
    <row r="101" spans="1:11" ht="16.5" customHeight="1" x14ac:dyDescent="0.45">
      <c r="A101" s="350">
        <v>98</v>
      </c>
      <c r="B101" s="351"/>
      <c r="C101" s="352" t="s">
        <v>470</v>
      </c>
      <c r="D101" s="353" t="s">
        <v>146</v>
      </c>
      <c r="E101" s="354" t="s">
        <v>147</v>
      </c>
      <c r="F101" s="355">
        <v>0.71460000000000001</v>
      </c>
      <c r="G101" s="355">
        <v>0.74439999999999995</v>
      </c>
      <c r="H101" s="355">
        <v>0.46</v>
      </c>
      <c r="I101" s="355">
        <f t="shared" si="3"/>
        <v>1.919</v>
      </c>
      <c r="J101" s="356">
        <v>46099</v>
      </c>
      <c r="K101" s="446" t="str">
        <f t="shared" si="4"/>
        <v/>
      </c>
    </row>
    <row r="102" spans="1:11" ht="16.5" customHeight="1" x14ac:dyDescent="0.45">
      <c r="A102" s="350">
        <v>99</v>
      </c>
      <c r="B102" s="372"/>
      <c r="C102" s="352" t="s">
        <v>470</v>
      </c>
      <c r="D102" s="353" t="s">
        <v>148</v>
      </c>
      <c r="E102" s="354" t="s">
        <v>149</v>
      </c>
      <c r="F102" s="355">
        <v>0.7157</v>
      </c>
      <c r="G102" s="355">
        <v>0.53669999999999995</v>
      </c>
      <c r="H102" s="355">
        <v>0.66</v>
      </c>
      <c r="I102" s="355">
        <f t="shared" si="3"/>
        <v>1.9123999999999999</v>
      </c>
      <c r="J102" s="356">
        <v>45903</v>
      </c>
      <c r="K102" s="446" t="str">
        <f t="shared" si="4"/>
        <v/>
      </c>
    </row>
    <row r="103" spans="1:11" ht="16.5" customHeight="1" x14ac:dyDescent="0.45">
      <c r="A103" s="339">
        <v>100</v>
      </c>
      <c r="B103" s="346"/>
      <c r="C103" s="341" t="s">
        <v>13</v>
      </c>
      <c r="D103" s="342" t="s">
        <v>150</v>
      </c>
      <c r="E103" s="343" t="s">
        <v>44</v>
      </c>
      <c r="F103" s="344">
        <v>0.67569999999999997</v>
      </c>
      <c r="G103" s="344">
        <v>0.61660000000000004</v>
      </c>
      <c r="H103" s="344">
        <v>0.62</v>
      </c>
      <c r="I103" s="344">
        <f t="shared" si="3"/>
        <v>1.9123000000000001</v>
      </c>
      <c r="J103" s="345">
        <v>46188</v>
      </c>
      <c r="K103" s="446" t="str">
        <f t="shared" si="4"/>
        <v/>
      </c>
    </row>
    <row r="104" spans="1:11" ht="16.5" customHeight="1" x14ac:dyDescent="0.45">
      <c r="A104" s="358">
        <v>101</v>
      </c>
      <c r="B104" s="359"/>
      <c r="C104" s="360" t="s">
        <v>128</v>
      </c>
      <c r="D104" s="361" t="s">
        <v>151</v>
      </c>
      <c r="E104" s="362" t="s">
        <v>32</v>
      </c>
      <c r="F104" s="363">
        <v>0.56110000000000004</v>
      </c>
      <c r="G104" s="363">
        <v>0.52400000000000002</v>
      </c>
      <c r="H104" s="363">
        <v>0.82</v>
      </c>
      <c r="I104" s="363">
        <f t="shared" si="3"/>
        <v>1.9051</v>
      </c>
      <c r="J104" s="364">
        <v>46029</v>
      </c>
      <c r="K104" s="446" t="str">
        <f t="shared" si="4"/>
        <v/>
      </c>
    </row>
    <row r="105" spans="1:11" ht="16.5" customHeight="1" x14ac:dyDescent="0.45">
      <c r="A105" s="350">
        <v>102</v>
      </c>
      <c r="B105" s="351"/>
      <c r="C105" s="352" t="s">
        <v>82</v>
      </c>
      <c r="D105" s="353" t="s">
        <v>152</v>
      </c>
      <c r="E105" s="354" t="s">
        <v>138</v>
      </c>
      <c r="F105" s="355">
        <v>0.76439999999999997</v>
      </c>
      <c r="G105" s="355">
        <v>0.59740000000000004</v>
      </c>
      <c r="H105" s="355">
        <v>0.54</v>
      </c>
      <c r="I105" s="355">
        <f t="shared" si="3"/>
        <v>1.9018000000000002</v>
      </c>
      <c r="J105" s="356">
        <v>45932</v>
      </c>
      <c r="K105" s="446" t="str">
        <f t="shared" si="4"/>
        <v/>
      </c>
    </row>
    <row r="106" spans="1:11" ht="16.5" customHeight="1" x14ac:dyDescent="0.45">
      <c r="A106" s="350">
        <v>103</v>
      </c>
      <c r="B106" s="351"/>
      <c r="C106" s="352" t="s">
        <v>470</v>
      </c>
      <c r="D106" s="353" t="s">
        <v>154</v>
      </c>
      <c r="E106" s="354" t="s">
        <v>147</v>
      </c>
      <c r="F106" s="355">
        <v>0.63890000000000002</v>
      </c>
      <c r="G106" s="355">
        <v>0.65810000000000002</v>
      </c>
      <c r="H106" s="355">
        <v>0.6</v>
      </c>
      <c r="I106" s="355">
        <f t="shared" si="3"/>
        <v>1.8970000000000002</v>
      </c>
      <c r="J106" s="356">
        <v>46020</v>
      </c>
      <c r="K106" s="446" t="str">
        <f t="shared" si="4"/>
        <v/>
      </c>
    </row>
    <row r="107" spans="1:11" ht="17.75" customHeight="1" x14ac:dyDescent="0.45">
      <c r="A107" s="358">
        <v>104</v>
      </c>
      <c r="B107" s="359"/>
      <c r="C107" s="360" t="s">
        <v>128</v>
      </c>
      <c r="D107" s="361" t="s">
        <v>155</v>
      </c>
      <c r="E107" s="362" t="s">
        <v>32</v>
      </c>
      <c r="F107" s="363">
        <v>0.65410000000000001</v>
      </c>
      <c r="G107" s="363">
        <v>0.51119999999999999</v>
      </c>
      <c r="H107" s="363">
        <v>0.72</v>
      </c>
      <c r="I107" s="363">
        <f t="shared" si="3"/>
        <v>1.8853</v>
      </c>
      <c r="J107" s="364">
        <v>45947</v>
      </c>
      <c r="K107" s="446" t="str">
        <f t="shared" si="4"/>
        <v/>
      </c>
    </row>
    <row r="108" spans="1:11" ht="16.5" customHeight="1" x14ac:dyDescent="0.45">
      <c r="A108" s="350">
        <v>105</v>
      </c>
      <c r="B108" s="351"/>
      <c r="C108" s="352" t="s">
        <v>473</v>
      </c>
      <c r="D108" s="353" t="s">
        <v>156</v>
      </c>
      <c r="E108" s="354" t="s">
        <v>157</v>
      </c>
      <c r="F108" s="355">
        <v>0.82920000000000005</v>
      </c>
      <c r="G108" s="355">
        <v>0.61009999999999998</v>
      </c>
      <c r="H108" s="355">
        <v>0.44</v>
      </c>
      <c r="I108" s="355">
        <f t="shared" si="3"/>
        <v>1.8793</v>
      </c>
      <c r="J108" s="356">
        <v>46260</v>
      </c>
      <c r="K108" s="446" t="str">
        <f t="shared" si="4"/>
        <v/>
      </c>
    </row>
    <row r="109" spans="1:11" ht="16.5" customHeight="1" x14ac:dyDescent="0.45">
      <c r="A109" s="339">
        <v>106</v>
      </c>
      <c r="B109" s="346"/>
      <c r="C109" s="341" t="s">
        <v>13</v>
      </c>
      <c r="D109" s="342" t="s">
        <v>158</v>
      </c>
      <c r="E109" s="343" t="s">
        <v>159</v>
      </c>
      <c r="F109" s="344">
        <v>0.50700000000000001</v>
      </c>
      <c r="G109" s="344">
        <v>0.6038</v>
      </c>
      <c r="H109" s="344">
        <v>0.76</v>
      </c>
      <c r="I109" s="344">
        <f t="shared" si="3"/>
        <v>1.8708</v>
      </c>
      <c r="J109" s="345">
        <v>45981</v>
      </c>
      <c r="K109" s="446" t="str">
        <f t="shared" si="4"/>
        <v/>
      </c>
    </row>
    <row r="110" spans="1:11" ht="16.5" customHeight="1" x14ac:dyDescent="0.45">
      <c r="A110" s="339">
        <v>107</v>
      </c>
      <c r="B110" s="346"/>
      <c r="C110" s="341" t="s">
        <v>9</v>
      </c>
      <c r="D110" s="342" t="s">
        <v>160</v>
      </c>
      <c r="E110" s="343" t="s">
        <v>161</v>
      </c>
      <c r="F110" s="344">
        <v>0.51239999999999997</v>
      </c>
      <c r="G110" s="344">
        <v>0.54630000000000001</v>
      </c>
      <c r="H110" s="344">
        <v>0.8</v>
      </c>
      <c r="I110" s="344">
        <f t="shared" si="3"/>
        <v>1.8587</v>
      </c>
      <c r="J110" s="345">
        <v>45903</v>
      </c>
      <c r="K110" s="446" t="str">
        <f t="shared" si="4"/>
        <v/>
      </c>
    </row>
    <row r="111" spans="1:11" ht="16.5" customHeight="1" x14ac:dyDescent="0.45">
      <c r="A111" s="339">
        <v>108</v>
      </c>
      <c r="B111" s="346"/>
      <c r="C111" s="341" t="s">
        <v>162</v>
      </c>
      <c r="D111" s="342" t="s">
        <v>163</v>
      </c>
      <c r="E111" s="343" t="s">
        <v>164</v>
      </c>
      <c r="F111" s="344">
        <v>0.55569999999999997</v>
      </c>
      <c r="G111" s="344">
        <v>0.50160000000000005</v>
      </c>
      <c r="H111" s="344">
        <v>0.8</v>
      </c>
      <c r="I111" s="344">
        <f t="shared" si="3"/>
        <v>1.8573000000000002</v>
      </c>
      <c r="J111" s="345">
        <v>46170</v>
      </c>
      <c r="K111" s="446" t="str">
        <f t="shared" si="4"/>
        <v/>
      </c>
    </row>
    <row r="112" spans="1:11" ht="16.5" customHeight="1" x14ac:dyDescent="0.45">
      <c r="A112" s="350">
        <v>109</v>
      </c>
      <c r="B112" s="351"/>
      <c r="C112" s="352" t="s">
        <v>82</v>
      </c>
      <c r="D112" s="353" t="s">
        <v>165</v>
      </c>
      <c r="E112" s="354" t="s">
        <v>138</v>
      </c>
      <c r="F112" s="355">
        <v>0.74919999999999998</v>
      </c>
      <c r="G112" s="355">
        <v>0.58150000000000002</v>
      </c>
      <c r="H112" s="355">
        <v>0.52</v>
      </c>
      <c r="I112" s="355">
        <f t="shared" si="3"/>
        <v>1.8507</v>
      </c>
      <c r="J112" s="356">
        <v>45915</v>
      </c>
      <c r="K112" s="446" t="str">
        <f t="shared" si="4"/>
        <v/>
      </c>
    </row>
    <row r="113" spans="1:11" ht="16.5" customHeight="1" x14ac:dyDescent="0.45">
      <c r="A113" s="339">
        <v>110</v>
      </c>
      <c r="B113" s="346"/>
      <c r="C113" s="341" t="s">
        <v>425</v>
      </c>
      <c r="D113" s="342" t="s">
        <v>424</v>
      </c>
      <c r="E113" s="343" t="s">
        <v>421</v>
      </c>
      <c r="F113" s="344">
        <v>0.55349999999999999</v>
      </c>
      <c r="G113" s="344">
        <v>0.5272</v>
      </c>
      <c r="H113" s="344">
        <v>0.76</v>
      </c>
      <c r="I113" s="344">
        <f t="shared" si="3"/>
        <v>1.8407</v>
      </c>
      <c r="J113" s="345">
        <v>46296</v>
      </c>
      <c r="K113" s="446" t="str">
        <f t="shared" si="4"/>
        <v>🆕</v>
      </c>
    </row>
    <row r="114" spans="1:11" ht="16.5" customHeight="1" x14ac:dyDescent="0.45">
      <c r="A114" s="350">
        <v>111</v>
      </c>
      <c r="B114" s="351"/>
      <c r="C114" s="352" t="s">
        <v>474</v>
      </c>
      <c r="D114" s="353" t="s">
        <v>167</v>
      </c>
      <c r="E114" s="354" t="s">
        <v>168</v>
      </c>
      <c r="F114" s="355">
        <v>0.88319999999999999</v>
      </c>
      <c r="G114" s="355">
        <v>0.61660000000000004</v>
      </c>
      <c r="H114" s="355">
        <v>0.34</v>
      </c>
      <c r="I114" s="355">
        <f t="shared" si="3"/>
        <v>1.8398000000000001</v>
      </c>
      <c r="J114" s="356">
        <v>46265</v>
      </c>
      <c r="K114" s="446" t="str">
        <f t="shared" si="4"/>
        <v/>
      </c>
    </row>
    <row r="115" spans="1:11" ht="16.5" customHeight="1" x14ac:dyDescent="0.45">
      <c r="A115" s="339">
        <v>112</v>
      </c>
      <c r="B115" s="346"/>
      <c r="C115" s="341" t="s">
        <v>169</v>
      </c>
      <c r="D115" s="342" t="s">
        <v>170</v>
      </c>
      <c r="E115" s="343" t="s">
        <v>171</v>
      </c>
      <c r="F115" s="344">
        <v>0.59889999999999999</v>
      </c>
      <c r="G115" s="344">
        <v>0.5272</v>
      </c>
      <c r="H115" s="344">
        <v>0.7</v>
      </c>
      <c r="I115" s="344">
        <f t="shared" si="3"/>
        <v>1.8261000000000001</v>
      </c>
      <c r="J115" s="345">
        <v>46261</v>
      </c>
      <c r="K115" s="446" t="str">
        <f t="shared" si="4"/>
        <v/>
      </c>
    </row>
    <row r="116" spans="1:11" ht="16.5" customHeight="1" x14ac:dyDescent="0.45">
      <c r="A116" s="358">
        <v>113</v>
      </c>
      <c r="B116" s="359"/>
      <c r="C116" s="360" t="s">
        <v>128</v>
      </c>
      <c r="D116" s="361" t="s">
        <v>172</v>
      </c>
      <c r="E116" s="362" t="s">
        <v>173</v>
      </c>
      <c r="F116" s="363">
        <v>0.59789999999999999</v>
      </c>
      <c r="G116" s="363">
        <v>0.52710000000000001</v>
      </c>
      <c r="H116" s="363">
        <v>0.7</v>
      </c>
      <c r="I116" s="363">
        <f t="shared" si="3"/>
        <v>1.825</v>
      </c>
      <c r="J116" s="364">
        <v>46045</v>
      </c>
      <c r="K116" s="446" t="str">
        <f t="shared" si="4"/>
        <v/>
      </c>
    </row>
    <row r="117" spans="1:11" ht="16.5" customHeight="1" x14ac:dyDescent="0.45">
      <c r="A117" s="350">
        <v>114</v>
      </c>
      <c r="B117" s="351"/>
      <c r="C117" s="352" t="s">
        <v>174</v>
      </c>
      <c r="D117" s="353" t="s">
        <v>175</v>
      </c>
      <c r="E117" s="354" t="s">
        <v>124</v>
      </c>
      <c r="F117" s="355">
        <v>0.58919999999999995</v>
      </c>
      <c r="G117" s="355">
        <v>0.4728</v>
      </c>
      <c r="H117" s="355">
        <v>0.76</v>
      </c>
      <c r="I117" s="355">
        <f t="shared" si="3"/>
        <v>1.8219999999999998</v>
      </c>
      <c r="J117" s="356">
        <v>45965</v>
      </c>
      <c r="K117" s="446" t="str">
        <f t="shared" si="4"/>
        <v/>
      </c>
    </row>
    <row r="118" spans="1:11" ht="16.5" customHeight="1" x14ac:dyDescent="0.45">
      <c r="A118" s="350">
        <v>115</v>
      </c>
      <c r="B118" s="351"/>
      <c r="C118" s="352" t="s">
        <v>176</v>
      </c>
      <c r="D118" s="353" t="s">
        <v>177</v>
      </c>
      <c r="E118" s="354" t="s">
        <v>127</v>
      </c>
      <c r="F118" s="355">
        <v>0.57950000000000002</v>
      </c>
      <c r="G118" s="355">
        <v>0.56230000000000002</v>
      </c>
      <c r="H118" s="355">
        <v>0.68</v>
      </c>
      <c r="I118" s="355">
        <f t="shared" si="3"/>
        <v>1.8218000000000001</v>
      </c>
      <c r="J118" s="356">
        <v>46237</v>
      </c>
      <c r="K118" s="446" t="str">
        <f t="shared" si="4"/>
        <v/>
      </c>
    </row>
    <row r="119" spans="1:11" ht="16.5" customHeight="1" x14ac:dyDescent="0.45">
      <c r="A119" s="350">
        <v>116</v>
      </c>
      <c r="B119" s="372"/>
      <c r="C119" s="352" t="s">
        <v>470</v>
      </c>
      <c r="D119" s="353" t="s">
        <v>178</v>
      </c>
      <c r="E119" s="354" t="s">
        <v>149</v>
      </c>
      <c r="F119" s="355">
        <v>0.73950000000000005</v>
      </c>
      <c r="G119" s="355">
        <v>0.58150000000000002</v>
      </c>
      <c r="H119" s="355">
        <v>0.5</v>
      </c>
      <c r="I119" s="355">
        <f t="shared" si="3"/>
        <v>1.8210000000000002</v>
      </c>
      <c r="J119" s="356">
        <v>45953</v>
      </c>
      <c r="K119" s="446" t="str">
        <f t="shared" si="4"/>
        <v/>
      </c>
    </row>
    <row r="120" spans="1:11" ht="16.5" customHeight="1" x14ac:dyDescent="0.45">
      <c r="A120" s="339">
        <v>117</v>
      </c>
      <c r="B120" s="346"/>
      <c r="C120" s="341" t="s">
        <v>9</v>
      </c>
      <c r="D120" s="342" t="s">
        <v>179</v>
      </c>
      <c r="E120" s="343" t="s">
        <v>180</v>
      </c>
      <c r="F120" s="344">
        <v>0.69299999999999995</v>
      </c>
      <c r="G120" s="344">
        <v>0.5655</v>
      </c>
      <c r="H120" s="344">
        <v>0.56000000000000005</v>
      </c>
      <c r="I120" s="344">
        <f t="shared" si="3"/>
        <v>1.8185</v>
      </c>
      <c r="J120" s="345">
        <v>45904</v>
      </c>
      <c r="K120" s="446" t="str">
        <f t="shared" si="4"/>
        <v/>
      </c>
    </row>
    <row r="121" spans="1:11" ht="16.5" customHeight="1" x14ac:dyDescent="0.45">
      <c r="A121" s="373">
        <v>118</v>
      </c>
      <c r="B121" s="374"/>
      <c r="C121" s="375" t="s">
        <v>181</v>
      </c>
      <c r="D121" s="376" t="s">
        <v>182</v>
      </c>
      <c r="E121" s="377" t="s">
        <v>113</v>
      </c>
      <c r="F121" s="378">
        <v>0.76759999999999995</v>
      </c>
      <c r="G121" s="378">
        <v>0.58789999999999998</v>
      </c>
      <c r="H121" s="378">
        <v>0.46</v>
      </c>
      <c r="I121" s="378">
        <f t="shared" si="3"/>
        <v>1.8154999999999999</v>
      </c>
      <c r="J121" s="379">
        <v>46259</v>
      </c>
      <c r="K121" s="446" t="str">
        <f t="shared" si="4"/>
        <v/>
      </c>
    </row>
    <row r="122" spans="1:11" ht="16.5" customHeight="1" x14ac:dyDescent="0.45">
      <c r="A122" s="358">
        <v>119</v>
      </c>
      <c r="B122" s="359"/>
      <c r="C122" s="360" t="s">
        <v>183</v>
      </c>
      <c r="D122" s="361" t="s">
        <v>184</v>
      </c>
      <c r="E122" s="362" t="s">
        <v>185</v>
      </c>
      <c r="F122" s="363">
        <v>0.52859999999999996</v>
      </c>
      <c r="G122" s="363">
        <v>0.50480000000000003</v>
      </c>
      <c r="H122" s="363">
        <v>0.78</v>
      </c>
      <c r="I122" s="363">
        <f t="shared" si="3"/>
        <v>1.8133999999999999</v>
      </c>
      <c r="J122" s="364">
        <v>45925</v>
      </c>
      <c r="K122" s="446" t="str">
        <f t="shared" si="4"/>
        <v/>
      </c>
    </row>
    <row r="123" spans="1:11" ht="16.5" customHeight="1" x14ac:dyDescent="0.45">
      <c r="A123" s="339">
        <v>120</v>
      </c>
      <c r="B123" s="346"/>
      <c r="C123" s="341" t="s">
        <v>133</v>
      </c>
      <c r="D123" s="342" t="s">
        <v>186</v>
      </c>
      <c r="E123" s="343" t="s">
        <v>109</v>
      </c>
      <c r="F123" s="344">
        <v>0.54149999999999998</v>
      </c>
      <c r="G123" s="344">
        <v>0.52080000000000004</v>
      </c>
      <c r="H123" s="344">
        <v>0.74</v>
      </c>
      <c r="I123" s="344">
        <f t="shared" si="3"/>
        <v>1.8023</v>
      </c>
      <c r="J123" s="345">
        <v>46245</v>
      </c>
      <c r="K123" s="446" t="str">
        <f t="shared" si="4"/>
        <v/>
      </c>
    </row>
    <row r="124" spans="1:11" ht="16.5" customHeight="1" x14ac:dyDescent="0.45">
      <c r="A124" s="350">
        <v>121</v>
      </c>
      <c r="B124" s="351"/>
      <c r="C124" s="352" t="s">
        <v>111</v>
      </c>
      <c r="D124" s="353" t="s">
        <v>187</v>
      </c>
      <c r="E124" s="354" t="s">
        <v>127</v>
      </c>
      <c r="F124" s="355">
        <v>0.63239999999999996</v>
      </c>
      <c r="G124" s="355">
        <v>0.64539999999999997</v>
      </c>
      <c r="H124" s="355">
        <v>0.52</v>
      </c>
      <c r="I124" s="355">
        <f t="shared" si="3"/>
        <v>1.7978000000000001</v>
      </c>
      <c r="J124" s="356">
        <v>46224</v>
      </c>
      <c r="K124" s="446" t="str">
        <f t="shared" si="4"/>
        <v/>
      </c>
    </row>
    <row r="125" spans="1:11" ht="16.5" customHeight="1" x14ac:dyDescent="0.45">
      <c r="A125" s="350">
        <v>122</v>
      </c>
      <c r="B125" s="351"/>
      <c r="C125" s="352" t="s">
        <v>470</v>
      </c>
      <c r="D125" s="353" t="s">
        <v>188</v>
      </c>
      <c r="E125" s="354" t="s">
        <v>173</v>
      </c>
      <c r="F125" s="355">
        <v>0.63570000000000004</v>
      </c>
      <c r="G125" s="355">
        <v>0.55589999999999995</v>
      </c>
      <c r="H125" s="355">
        <v>0.6</v>
      </c>
      <c r="I125" s="355">
        <f t="shared" si="3"/>
        <v>1.7915999999999999</v>
      </c>
      <c r="J125" s="356">
        <v>45903</v>
      </c>
      <c r="K125" s="446" t="str">
        <f t="shared" si="4"/>
        <v/>
      </c>
    </row>
    <row r="126" spans="1:11" ht="16.5" customHeight="1" x14ac:dyDescent="0.45">
      <c r="A126" s="332">
        <v>123</v>
      </c>
      <c r="B126" s="346"/>
      <c r="C126" s="334" t="s">
        <v>465</v>
      </c>
      <c r="D126" s="335" t="s">
        <v>189</v>
      </c>
      <c r="E126" s="348" t="s">
        <v>124</v>
      </c>
      <c r="F126" s="337">
        <v>0.46379999999999999</v>
      </c>
      <c r="G126" s="337">
        <v>0.52400000000000002</v>
      </c>
      <c r="H126" s="337">
        <v>0.8</v>
      </c>
      <c r="I126" s="337">
        <f t="shared" si="3"/>
        <v>1.7878000000000001</v>
      </c>
      <c r="J126" s="338">
        <v>46219</v>
      </c>
      <c r="K126" s="446" t="str">
        <f t="shared" si="4"/>
        <v/>
      </c>
    </row>
    <row r="127" spans="1:11" ht="16.5" customHeight="1" x14ac:dyDescent="0.45">
      <c r="A127" s="339">
        <v>124</v>
      </c>
      <c r="B127" s="346"/>
      <c r="C127" s="341" t="s">
        <v>133</v>
      </c>
      <c r="D127" s="342" t="s">
        <v>190</v>
      </c>
      <c r="E127" s="343" t="s">
        <v>109</v>
      </c>
      <c r="F127" s="344">
        <v>0.55779999999999996</v>
      </c>
      <c r="G127" s="344">
        <v>0.55589999999999995</v>
      </c>
      <c r="H127" s="344">
        <v>0.66</v>
      </c>
      <c r="I127" s="344">
        <f t="shared" si="3"/>
        <v>1.7736999999999998</v>
      </c>
      <c r="J127" s="345">
        <v>46156</v>
      </c>
      <c r="K127" s="446" t="str">
        <f t="shared" si="4"/>
        <v/>
      </c>
    </row>
    <row r="128" spans="1:11" ht="16.5" customHeight="1" x14ac:dyDescent="0.45">
      <c r="A128" s="358">
        <v>125</v>
      </c>
      <c r="B128" s="359"/>
      <c r="C128" s="360" t="s">
        <v>128</v>
      </c>
      <c r="D128" s="361" t="s">
        <v>191</v>
      </c>
      <c r="E128" s="362" t="s">
        <v>185</v>
      </c>
      <c r="F128" s="363">
        <v>0.52759999999999996</v>
      </c>
      <c r="G128" s="363">
        <v>0.47920000000000001</v>
      </c>
      <c r="H128" s="363">
        <v>0.76</v>
      </c>
      <c r="I128" s="363">
        <f t="shared" si="3"/>
        <v>1.7667999999999999</v>
      </c>
      <c r="J128" s="364">
        <v>45902</v>
      </c>
      <c r="K128" s="446" t="str">
        <f t="shared" si="4"/>
        <v/>
      </c>
    </row>
    <row r="129" spans="1:11" ht="16.5" customHeight="1" x14ac:dyDescent="0.45">
      <c r="A129" s="339">
        <v>126</v>
      </c>
      <c r="B129" s="346"/>
      <c r="C129" s="341" t="s">
        <v>9</v>
      </c>
      <c r="D129" s="342" t="s">
        <v>192</v>
      </c>
      <c r="E129" s="343" t="s">
        <v>193</v>
      </c>
      <c r="F129" s="344">
        <v>0.45190000000000002</v>
      </c>
      <c r="G129" s="344">
        <v>0.59430000000000005</v>
      </c>
      <c r="H129" s="344">
        <v>0.72</v>
      </c>
      <c r="I129" s="344">
        <f t="shared" si="3"/>
        <v>1.7662</v>
      </c>
      <c r="J129" s="345">
        <v>45979</v>
      </c>
      <c r="K129" s="446" t="str">
        <f t="shared" si="4"/>
        <v/>
      </c>
    </row>
    <row r="130" spans="1:11" ht="16.5" customHeight="1" x14ac:dyDescent="0.45">
      <c r="A130" s="339">
        <v>127</v>
      </c>
      <c r="B130" s="346"/>
      <c r="C130" s="341" t="s">
        <v>133</v>
      </c>
      <c r="D130" s="342" t="s">
        <v>194</v>
      </c>
      <c r="E130" s="343" t="s">
        <v>132</v>
      </c>
      <c r="F130" s="344">
        <v>0.56430000000000002</v>
      </c>
      <c r="G130" s="344">
        <v>0.50160000000000005</v>
      </c>
      <c r="H130" s="344">
        <v>0.7</v>
      </c>
      <c r="I130" s="344">
        <f t="shared" ref="I130:I190" si="5">SUM(F130:H130)</f>
        <v>1.7659</v>
      </c>
      <c r="J130" s="345">
        <v>45995</v>
      </c>
      <c r="K130" s="446" t="str">
        <f t="shared" si="4"/>
        <v/>
      </c>
    </row>
    <row r="131" spans="1:11" ht="16.5" customHeight="1" x14ac:dyDescent="0.45">
      <c r="A131" s="365">
        <v>128</v>
      </c>
      <c r="B131" s="366"/>
      <c r="C131" s="367" t="s">
        <v>125</v>
      </c>
      <c r="D131" s="368" t="s">
        <v>195</v>
      </c>
      <c r="E131" s="369" t="s">
        <v>147</v>
      </c>
      <c r="F131" s="370">
        <v>0.52</v>
      </c>
      <c r="G131" s="370">
        <v>0.4824</v>
      </c>
      <c r="H131" s="370">
        <v>0.76</v>
      </c>
      <c r="I131" s="370">
        <f t="shared" si="5"/>
        <v>1.7624</v>
      </c>
      <c r="J131" s="371">
        <v>46147</v>
      </c>
      <c r="K131" s="446" t="str">
        <f t="shared" si="4"/>
        <v/>
      </c>
    </row>
    <row r="132" spans="1:11" ht="16.5" customHeight="1" x14ac:dyDescent="0.45">
      <c r="A132" s="339">
        <v>129</v>
      </c>
      <c r="B132" s="346"/>
      <c r="C132" s="341" t="s">
        <v>133</v>
      </c>
      <c r="D132" s="342" t="s">
        <v>196</v>
      </c>
      <c r="E132" s="343" t="s">
        <v>124</v>
      </c>
      <c r="F132" s="344">
        <v>0.65620000000000001</v>
      </c>
      <c r="G132" s="344">
        <v>0.54310000000000003</v>
      </c>
      <c r="H132" s="344">
        <v>0.56000000000000005</v>
      </c>
      <c r="I132" s="344">
        <f t="shared" si="5"/>
        <v>1.7593000000000001</v>
      </c>
      <c r="J132" s="345">
        <v>46015</v>
      </c>
      <c r="K132" s="446" t="str">
        <f t="shared" si="4"/>
        <v/>
      </c>
    </row>
    <row r="133" spans="1:11" ht="16.5" customHeight="1" x14ac:dyDescent="0.45">
      <c r="A133" s="350">
        <v>130</v>
      </c>
      <c r="B133" s="351"/>
      <c r="C133" s="352" t="s">
        <v>470</v>
      </c>
      <c r="D133" s="353" t="s">
        <v>197</v>
      </c>
      <c r="E133" s="354" t="s">
        <v>147</v>
      </c>
      <c r="F133" s="355">
        <v>0.67349999999999999</v>
      </c>
      <c r="G133" s="355">
        <v>0.5655</v>
      </c>
      <c r="H133" s="355">
        <v>0.52</v>
      </c>
      <c r="I133" s="355">
        <f t="shared" si="5"/>
        <v>1.7589999999999999</v>
      </c>
      <c r="J133" s="356">
        <v>45951</v>
      </c>
      <c r="K133" s="446" t="str">
        <f t="shared" ref="K133:K196" si="6">IF(AND(MONTH(J133)=10, YEAR(J133)=2026), "🆕", "")</f>
        <v/>
      </c>
    </row>
    <row r="134" spans="1:11" ht="16.5" customHeight="1" x14ac:dyDescent="0.45">
      <c r="A134" s="350">
        <v>131</v>
      </c>
      <c r="B134" s="351"/>
      <c r="C134" s="352" t="s">
        <v>475</v>
      </c>
      <c r="D134" s="353" t="s">
        <v>199</v>
      </c>
      <c r="E134" s="354" t="s">
        <v>127</v>
      </c>
      <c r="F134" s="355">
        <v>0.56759999999999999</v>
      </c>
      <c r="G134" s="355">
        <v>0.42809999999999998</v>
      </c>
      <c r="H134" s="355">
        <v>0.76</v>
      </c>
      <c r="I134" s="355">
        <f t="shared" si="5"/>
        <v>1.7557</v>
      </c>
      <c r="J134" s="356">
        <v>45904</v>
      </c>
      <c r="K134" s="446" t="str">
        <f t="shared" si="6"/>
        <v/>
      </c>
    </row>
    <row r="135" spans="1:11" ht="16.5" customHeight="1" x14ac:dyDescent="0.45">
      <c r="A135" s="358">
        <v>132</v>
      </c>
      <c r="B135" s="359"/>
      <c r="C135" s="360" t="s">
        <v>128</v>
      </c>
      <c r="D135" s="361" t="s">
        <v>200</v>
      </c>
      <c r="E135" s="362" t="s">
        <v>32</v>
      </c>
      <c r="F135" s="363">
        <v>0.54269999999999996</v>
      </c>
      <c r="G135" s="363">
        <v>0.46960000000000002</v>
      </c>
      <c r="H135" s="363">
        <v>0.74</v>
      </c>
      <c r="I135" s="363">
        <f t="shared" si="5"/>
        <v>1.7523</v>
      </c>
      <c r="J135" s="364">
        <v>46114</v>
      </c>
      <c r="K135" s="446" t="str">
        <f t="shared" si="6"/>
        <v/>
      </c>
    </row>
    <row r="136" spans="1:11" ht="16.5" customHeight="1" x14ac:dyDescent="0.45">
      <c r="A136" s="339">
        <v>133</v>
      </c>
      <c r="B136" s="346"/>
      <c r="C136" s="341" t="s">
        <v>133</v>
      </c>
      <c r="D136" s="342" t="s">
        <v>201</v>
      </c>
      <c r="E136" s="343" t="s">
        <v>41</v>
      </c>
      <c r="F136" s="344">
        <v>0.50160000000000005</v>
      </c>
      <c r="G136" s="344">
        <v>0.52080000000000004</v>
      </c>
      <c r="H136" s="344">
        <v>0.72</v>
      </c>
      <c r="I136" s="344">
        <f t="shared" si="5"/>
        <v>1.7424000000000002</v>
      </c>
      <c r="J136" s="345">
        <v>46211</v>
      </c>
      <c r="K136" s="446" t="str">
        <f t="shared" si="6"/>
        <v/>
      </c>
    </row>
    <row r="137" spans="1:11" ht="16.5" customHeight="1" x14ac:dyDescent="0.45">
      <c r="A137" s="358">
        <v>134</v>
      </c>
      <c r="B137" s="359"/>
      <c r="C137" s="360" t="s">
        <v>128</v>
      </c>
      <c r="D137" s="361" t="s">
        <v>202</v>
      </c>
      <c r="E137" s="362" t="s">
        <v>127</v>
      </c>
      <c r="F137" s="363">
        <v>0.57399999999999995</v>
      </c>
      <c r="G137" s="363">
        <v>0.51759999999999995</v>
      </c>
      <c r="H137" s="363">
        <v>0.64</v>
      </c>
      <c r="I137" s="363">
        <f t="shared" si="5"/>
        <v>1.7315999999999998</v>
      </c>
      <c r="J137" s="364">
        <v>46043</v>
      </c>
      <c r="K137" s="446" t="str">
        <f t="shared" si="6"/>
        <v/>
      </c>
    </row>
    <row r="138" spans="1:11" ht="16.5" customHeight="1" x14ac:dyDescent="0.45">
      <c r="A138" s="358">
        <v>135</v>
      </c>
      <c r="B138" s="359"/>
      <c r="C138" s="360" t="s">
        <v>128</v>
      </c>
      <c r="D138" s="361" t="s">
        <v>203</v>
      </c>
      <c r="E138" s="362" t="s">
        <v>147</v>
      </c>
      <c r="F138" s="363">
        <v>0.45079999999999998</v>
      </c>
      <c r="G138" s="363">
        <v>0.47289999999999999</v>
      </c>
      <c r="H138" s="363">
        <v>0.8</v>
      </c>
      <c r="I138" s="363">
        <f t="shared" si="5"/>
        <v>1.7237</v>
      </c>
      <c r="J138" s="364">
        <v>46041</v>
      </c>
      <c r="K138" s="446" t="str">
        <f t="shared" si="6"/>
        <v/>
      </c>
    </row>
    <row r="139" spans="1:11" ht="16.5" customHeight="1" x14ac:dyDescent="0.45">
      <c r="A139" s="339">
        <v>136</v>
      </c>
      <c r="B139" s="346"/>
      <c r="C139" s="341" t="s">
        <v>16</v>
      </c>
      <c r="D139" s="342" t="s">
        <v>204</v>
      </c>
      <c r="E139" s="343" t="s">
        <v>205</v>
      </c>
      <c r="F139" s="344">
        <v>0.46489999999999998</v>
      </c>
      <c r="G139" s="344">
        <v>0.51759999999999995</v>
      </c>
      <c r="H139" s="344">
        <v>0.74</v>
      </c>
      <c r="I139" s="344">
        <f t="shared" si="5"/>
        <v>1.7224999999999999</v>
      </c>
      <c r="J139" s="345">
        <v>46120</v>
      </c>
      <c r="K139" s="446" t="str">
        <f t="shared" si="6"/>
        <v/>
      </c>
    </row>
    <row r="140" spans="1:11" ht="16.5" customHeight="1" x14ac:dyDescent="0.45">
      <c r="A140" s="339">
        <v>137</v>
      </c>
      <c r="B140" s="346"/>
      <c r="C140" s="341" t="s">
        <v>71</v>
      </c>
      <c r="D140" s="342" t="s">
        <v>206</v>
      </c>
      <c r="E140" s="343" t="s">
        <v>124</v>
      </c>
      <c r="F140" s="344">
        <v>0.4703</v>
      </c>
      <c r="G140" s="344">
        <v>0.40899999999999997</v>
      </c>
      <c r="H140" s="344">
        <v>0.84</v>
      </c>
      <c r="I140" s="344">
        <f t="shared" si="5"/>
        <v>1.7193000000000001</v>
      </c>
      <c r="J140" s="345">
        <v>45903</v>
      </c>
      <c r="K140" s="446" t="str">
        <f t="shared" si="6"/>
        <v/>
      </c>
    </row>
    <row r="141" spans="1:11" ht="16.5" customHeight="1" x14ac:dyDescent="0.45">
      <c r="A141" s="339">
        <v>138</v>
      </c>
      <c r="B141" s="346"/>
      <c r="C141" s="341" t="s">
        <v>133</v>
      </c>
      <c r="D141" s="342" t="s">
        <v>207</v>
      </c>
      <c r="E141" s="343" t="s">
        <v>124</v>
      </c>
      <c r="F141" s="344">
        <v>0.57079999999999997</v>
      </c>
      <c r="G141" s="344">
        <v>0.50800000000000001</v>
      </c>
      <c r="H141" s="344">
        <v>0.64</v>
      </c>
      <c r="I141" s="344">
        <f t="shared" si="5"/>
        <v>1.7187999999999999</v>
      </c>
      <c r="J141" s="345">
        <v>46049</v>
      </c>
      <c r="K141" s="446" t="str">
        <f t="shared" si="6"/>
        <v/>
      </c>
    </row>
    <row r="142" spans="1:11" ht="16.5" customHeight="1" x14ac:dyDescent="0.45">
      <c r="A142" s="350">
        <v>139</v>
      </c>
      <c r="B142" s="351"/>
      <c r="C142" s="352" t="s">
        <v>470</v>
      </c>
      <c r="D142" s="353" t="s">
        <v>208</v>
      </c>
      <c r="E142" s="354" t="s">
        <v>109</v>
      </c>
      <c r="F142" s="355">
        <v>0.65300000000000002</v>
      </c>
      <c r="G142" s="355">
        <v>0.52400000000000002</v>
      </c>
      <c r="H142" s="355">
        <v>0.54</v>
      </c>
      <c r="I142" s="355">
        <f t="shared" si="5"/>
        <v>1.7170000000000001</v>
      </c>
      <c r="J142" s="356">
        <v>45915</v>
      </c>
      <c r="K142" s="446" t="str">
        <f t="shared" si="6"/>
        <v/>
      </c>
    </row>
    <row r="143" spans="1:11" ht="16.5" customHeight="1" x14ac:dyDescent="0.45">
      <c r="A143" s="350">
        <v>140</v>
      </c>
      <c r="B143" s="351"/>
      <c r="C143" s="352" t="s">
        <v>176</v>
      </c>
      <c r="D143" s="353" t="s">
        <v>209</v>
      </c>
      <c r="E143" s="354" t="s">
        <v>210</v>
      </c>
      <c r="F143" s="355">
        <v>0.49299999999999999</v>
      </c>
      <c r="G143" s="355">
        <v>0.54310000000000003</v>
      </c>
      <c r="H143" s="355">
        <v>0.68</v>
      </c>
      <c r="I143" s="355">
        <f t="shared" si="5"/>
        <v>1.7161</v>
      </c>
      <c r="J143" s="356">
        <v>46237</v>
      </c>
      <c r="K143" s="446" t="str">
        <f t="shared" si="6"/>
        <v/>
      </c>
    </row>
    <row r="144" spans="1:11" ht="16.5" customHeight="1" x14ac:dyDescent="0.45">
      <c r="A144" s="339">
        <v>141</v>
      </c>
      <c r="B144" s="346"/>
      <c r="C144" s="341" t="s">
        <v>16</v>
      </c>
      <c r="D144" s="342" t="s">
        <v>211</v>
      </c>
      <c r="E144" s="343" t="s">
        <v>132</v>
      </c>
      <c r="F144" s="344">
        <v>0.5232</v>
      </c>
      <c r="G144" s="344">
        <v>0.49199999999999999</v>
      </c>
      <c r="H144" s="344">
        <v>0.68</v>
      </c>
      <c r="I144" s="344">
        <f t="shared" si="5"/>
        <v>1.6952000000000003</v>
      </c>
      <c r="J144" s="345">
        <v>45903</v>
      </c>
      <c r="K144" s="446" t="str">
        <f t="shared" si="6"/>
        <v/>
      </c>
    </row>
    <row r="145" spans="1:11" ht="16.5" customHeight="1" x14ac:dyDescent="0.45">
      <c r="A145" s="339">
        <v>142</v>
      </c>
      <c r="B145" s="346"/>
      <c r="C145" s="341" t="s">
        <v>13</v>
      </c>
      <c r="D145" s="342" t="s">
        <v>212</v>
      </c>
      <c r="E145" s="343" t="s">
        <v>213</v>
      </c>
      <c r="F145" s="344">
        <v>0.4335</v>
      </c>
      <c r="G145" s="344">
        <v>0.45369999999999999</v>
      </c>
      <c r="H145" s="344">
        <v>0.8</v>
      </c>
      <c r="I145" s="344">
        <f t="shared" si="5"/>
        <v>1.6872</v>
      </c>
      <c r="J145" s="345">
        <v>45981</v>
      </c>
      <c r="K145" s="446" t="str">
        <f t="shared" si="6"/>
        <v/>
      </c>
    </row>
    <row r="146" spans="1:11" ht="16.5" customHeight="1" x14ac:dyDescent="0.45">
      <c r="A146" s="350">
        <v>143</v>
      </c>
      <c r="B146" s="351"/>
      <c r="C146" s="352" t="s">
        <v>476</v>
      </c>
      <c r="D146" s="353" t="s">
        <v>215</v>
      </c>
      <c r="E146" s="354" t="s">
        <v>216</v>
      </c>
      <c r="F146" s="355">
        <v>0.55889999999999995</v>
      </c>
      <c r="G146" s="355">
        <v>0.42809999999999998</v>
      </c>
      <c r="H146" s="355">
        <v>0.7</v>
      </c>
      <c r="I146" s="355">
        <f t="shared" si="5"/>
        <v>1.6869999999999998</v>
      </c>
      <c r="J146" s="356">
        <v>45904</v>
      </c>
      <c r="K146" s="446" t="str">
        <f t="shared" si="6"/>
        <v/>
      </c>
    </row>
    <row r="147" spans="1:11" ht="16.5" customHeight="1" x14ac:dyDescent="0.45">
      <c r="A147" s="350">
        <v>144</v>
      </c>
      <c r="B147" s="351"/>
      <c r="C147" s="352" t="s">
        <v>176</v>
      </c>
      <c r="D147" s="353" t="s">
        <v>217</v>
      </c>
      <c r="E147" s="354" t="s">
        <v>218</v>
      </c>
      <c r="F147" s="355">
        <v>0.65300000000000002</v>
      </c>
      <c r="G147" s="355">
        <v>0.4728</v>
      </c>
      <c r="H147" s="355">
        <v>0.56000000000000005</v>
      </c>
      <c r="I147" s="355">
        <f t="shared" si="5"/>
        <v>1.6858</v>
      </c>
      <c r="J147" s="356">
        <v>45903</v>
      </c>
      <c r="K147" s="446" t="str">
        <f t="shared" si="6"/>
        <v/>
      </c>
    </row>
    <row r="148" spans="1:11" ht="16.5" customHeight="1" x14ac:dyDescent="0.45">
      <c r="A148" s="339">
        <v>145</v>
      </c>
      <c r="B148" s="346"/>
      <c r="C148" s="341" t="s">
        <v>16</v>
      </c>
      <c r="D148" s="342" t="s">
        <v>219</v>
      </c>
      <c r="E148" s="343" t="s">
        <v>220</v>
      </c>
      <c r="F148" s="344">
        <v>0.45190000000000002</v>
      </c>
      <c r="G148" s="344">
        <v>0.43130000000000002</v>
      </c>
      <c r="H148" s="344">
        <v>0.8</v>
      </c>
      <c r="I148" s="344">
        <f t="shared" si="5"/>
        <v>1.6832</v>
      </c>
      <c r="J148" s="345">
        <v>45902</v>
      </c>
      <c r="K148" s="446" t="str">
        <f t="shared" si="6"/>
        <v/>
      </c>
    </row>
    <row r="149" spans="1:11" ht="15" customHeight="1" x14ac:dyDescent="0.45">
      <c r="A149" s="350">
        <v>146</v>
      </c>
      <c r="B149" s="351"/>
      <c r="C149" s="352" t="s">
        <v>472</v>
      </c>
      <c r="D149" s="353" t="s">
        <v>221</v>
      </c>
      <c r="E149" s="354" t="s">
        <v>109</v>
      </c>
      <c r="F149" s="355">
        <v>0.52539999999999998</v>
      </c>
      <c r="G149" s="355">
        <v>0.35139999999999999</v>
      </c>
      <c r="H149" s="355">
        <v>0.8</v>
      </c>
      <c r="I149" s="355">
        <f t="shared" si="5"/>
        <v>1.6768000000000001</v>
      </c>
      <c r="J149" s="356">
        <v>45903</v>
      </c>
      <c r="K149" s="446" t="str">
        <f t="shared" si="6"/>
        <v/>
      </c>
    </row>
    <row r="150" spans="1:11" ht="15" customHeight="1" x14ac:dyDescent="0.45">
      <c r="A150" s="350">
        <v>147</v>
      </c>
      <c r="B150" s="351"/>
      <c r="C150" s="352" t="s">
        <v>470</v>
      </c>
      <c r="D150" s="353" t="s">
        <v>222</v>
      </c>
      <c r="E150" s="354" t="s">
        <v>124</v>
      </c>
      <c r="F150" s="355">
        <v>0.63460000000000005</v>
      </c>
      <c r="G150" s="355">
        <v>0.51439999999999997</v>
      </c>
      <c r="H150" s="355">
        <v>0.52</v>
      </c>
      <c r="I150" s="355">
        <f t="shared" si="5"/>
        <v>1.669</v>
      </c>
      <c r="J150" s="356">
        <v>45903</v>
      </c>
      <c r="K150" s="446" t="str">
        <f t="shared" si="6"/>
        <v/>
      </c>
    </row>
    <row r="151" spans="1:11" ht="16.5" customHeight="1" x14ac:dyDescent="0.45">
      <c r="A151" s="339">
        <v>148</v>
      </c>
      <c r="B151" s="346"/>
      <c r="C151" s="341" t="s">
        <v>133</v>
      </c>
      <c r="D151" s="342" t="s">
        <v>223</v>
      </c>
      <c r="E151" s="343" t="s">
        <v>109</v>
      </c>
      <c r="F151" s="344">
        <v>0.49619999999999997</v>
      </c>
      <c r="G151" s="344">
        <v>0.50160000000000005</v>
      </c>
      <c r="H151" s="344">
        <v>0.66</v>
      </c>
      <c r="I151" s="344">
        <f t="shared" si="5"/>
        <v>1.6577999999999999</v>
      </c>
      <c r="J151" s="345">
        <v>46013</v>
      </c>
      <c r="K151" s="446" t="str">
        <f t="shared" si="6"/>
        <v/>
      </c>
    </row>
    <row r="152" spans="1:11" ht="15" customHeight="1" x14ac:dyDescent="0.45">
      <c r="A152" s="350">
        <v>149</v>
      </c>
      <c r="B152" s="351"/>
      <c r="C152" s="352" t="s">
        <v>470</v>
      </c>
      <c r="D152" s="353" t="s">
        <v>224</v>
      </c>
      <c r="E152" s="354" t="s">
        <v>147</v>
      </c>
      <c r="F152" s="355">
        <v>0.6119</v>
      </c>
      <c r="G152" s="355">
        <v>0.50480000000000003</v>
      </c>
      <c r="H152" s="355">
        <v>0.54</v>
      </c>
      <c r="I152" s="355">
        <f t="shared" si="5"/>
        <v>1.6567000000000001</v>
      </c>
      <c r="J152" s="356">
        <v>45950</v>
      </c>
      <c r="K152" s="446" t="str">
        <f t="shared" si="6"/>
        <v/>
      </c>
    </row>
    <row r="153" spans="1:11" ht="15" customHeight="1" x14ac:dyDescent="0.45">
      <c r="A153" s="350">
        <v>150</v>
      </c>
      <c r="B153" s="351"/>
      <c r="C153" s="352" t="s">
        <v>477</v>
      </c>
      <c r="D153" s="353" t="s">
        <v>225</v>
      </c>
      <c r="E153" s="354" t="s">
        <v>127</v>
      </c>
      <c r="F153" s="355">
        <v>0.47239999999999999</v>
      </c>
      <c r="G153" s="355">
        <v>0.63900000000000001</v>
      </c>
      <c r="H153" s="355">
        <v>0.54</v>
      </c>
      <c r="I153" s="355">
        <f t="shared" si="5"/>
        <v>1.6514</v>
      </c>
      <c r="J153" s="356">
        <v>46182</v>
      </c>
      <c r="K153" s="446" t="str">
        <f t="shared" si="6"/>
        <v/>
      </c>
    </row>
    <row r="154" spans="1:11" ht="15" customHeight="1" x14ac:dyDescent="0.45">
      <c r="A154" s="339">
        <v>151</v>
      </c>
      <c r="B154" s="346"/>
      <c r="C154" s="341" t="s">
        <v>425</v>
      </c>
      <c r="D154" s="342" t="s">
        <v>423</v>
      </c>
      <c r="E154" s="343" t="s">
        <v>420</v>
      </c>
      <c r="F154" s="344">
        <v>0.4627</v>
      </c>
      <c r="G154" s="344">
        <v>0.50849999999999995</v>
      </c>
      <c r="H154" s="344">
        <v>0.68</v>
      </c>
      <c r="I154" s="344">
        <f t="shared" si="5"/>
        <v>1.6512</v>
      </c>
      <c r="J154" s="345">
        <v>46295</v>
      </c>
      <c r="K154" s="446" t="s">
        <v>450</v>
      </c>
    </row>
    <row r="155" spans="1:11" ht="16.5" customHeight="1" x14ac:dyDescent="0.45">
      <c r="A155" s="339">
        <v>152</v>
      </c>
      <c r="B155" s="346"/>
      <c r="C155" s="341" t="s">
        <v>162</v>
      </c>
      <c r="D155" s="342" t="s">
        <v>226</v>
      </c>
      <c r="E155" s="343" t="s">
        <v>127</v>
      </c>
      <c r="F155" s="344">
        <v>0.43030000000000002</v>
      </c>
      <c r="G155" s="344">
        <v>0.41849999999999998</v>
      </c>
      <c r="H155" s="344">
        <v>0.8</v>
      </c>
      <c r="I155" s="344">
        <f t="shared" si="5"/>
        <v>1.6488</v>
      </c>
      <c r="J155" s="345">
        <v>46168</v>
      </c>
      <c r="K155" s="446" t="str">
        <f t="shared" si="6"/>
        <v/>
      </c>
    </row>
    <row r="156" spans="1:11" ht="16.5" customHeight="1" x14ac:dyDescent="0.45">
      <c r="A156" s="339">
        <v>153</v>
      </c>
      <c r="B156" s="346"/>
      <c r="C156" s="341" t="s">
        <v>133</v>
      </c>
      <c r="D156" s="342" t="s">
        <v>227</v>
      </c>
      <c r="E156" s="343" t="s">
        <v>147</v>
      </c>
      <c r="F156" s="344">
        <v>0.47349999999999998</v>
      </c>
      <c r="G156" s="344">
        <v>0.44729999999999998</v>
      </c>
      <c r="H156" s="344">
        <v>0.72</v>
      </c>
      <c r="I156" s="344">
        <f t="shared" si="5"/>
        <v>1.6408</v>
      </c>
      <c r="J156" s="345">
        <v>46212</v>
      </c>
      <c r="K156" s="446" t="str">
        <f t="shared" si="6"/>
        <v/>
      </c>
    </row>
    <row r="157" spans="1:11" ht="16.5" customHeight="1" x14ac:dyDescent="0.45">
      <c r="A157" s="358">
        <v>154</v>
      </c>
      <c r="B157" s="359"/>
      <c r="C157" s="360" t="s">
        <v>128</v>
      </c>
      <c r="D157" s="361" t="s">
        <v>228</v>
      </c>
      <c r="E157" s="362" t="s">
        <v>173</v>
      </c>
      <c r="F157" s="363">
        <v>0.52</v>
      </c>
      <c r="G157" s="363">
        <v>0.47599999999999998</v>
      </c>
      <c r="H157" s="363">
        <v>0.64</v>
      </c>
      <c r="I157" s="363">
        <f t="shared" si="5"/>
        <v>1.6360000000000001</v>
      </c>
      <c r="J157" s="364">
        <v>46038</v>
      </c>
      <c r="K157" s="446" t="str">
        <f t="shared" si="6"/>
        <v/>
      </c>
    </row>
    <row r="158" spans="1:11" ht="16.5" customHeight="1" x14ac:dyDescent="0.45">
      <c r="A158" s="358">
        <v>155</v>
      </c>
      <c r="B158" s="359"/>
      <c r="C158" s="360" t="s">
        <v>128</v>
      </c>
      <c r="D158" s="361" t="s">
        <v>229</v>
      </c>
      <c r="E158" s="362" t="s">
        <v>127</v>
      </c>
      <c r="F158" s="363">
        <v>0.53620000000000001</v>
      </c>
      <c r="G158" s="363">
        <v>0.38979999999999998</v>
      </c>
      <c r="H158" s="363">
        <v>0.7</v>
      </c>
      <c r="I158" s="363">
        <f t="shared" si="5"/>
        <v>1.6259999999999999</v>
      </c>
      <c r="J158" s="364">
        <v>46036</v>
      </c>
      <c r="K158" s="446" t="str">
        <f t="shared" si="6"/>
        <v/>
      </c>
    </row>
    <row r="159" spans="1:11" ht="16.5" customHeight="1" x14ac:dyDescent="0.45">
      <c r="A159" s="339">
        <v>156</v>
      </c>
      <c r="B159" s="346"/>
      <c r="C159" s="341" t="s">
        <v>162</v>
      </c>
      <c r="D159" s="342" t="s">
        <v>230</v>
      </c>
      <c r="E159" s="343" t="s">
        <v>231</v>
      </c>
      <c r="F159" s="344">
        <v>0.44429999999999997</v>
      </c>
      <c r="G159" s="344">
        <v>0.35780000000000001</v>
      </c>
      <c r="H159" s="344">
        <v>0.82</v>
      </c>
      <c r="I159" s="344">
        <f t="shared" si="5"/>
        <v>1.6221000000000001</v>
      </c>
      <c r="J159" s="345">
        <v>46167</v>
      </c>
      <c r="K159" s="446" t="str">
        <f t="shared" si="6"/>
        <v/>
      </c>
    </row>
    <row r="160" spans="1:11" ht="16.5" customHeight="1" x14ac:dyDescent="0.45">
      <c r="A160" s="350">
        <v>157</v>
      </c>
      <c r="B160" s="351"/>
      <c r="C160" s="352" t="s">
        <v>444</v>
      </c>
      <c r="D160" s="353" t="s">
        <v>443</v>
      </c>
      <c r="E160" s="354" t="s">
        <v>419</v>
      </c>
      <c r="F160" s="355">
        <v>0.51800000000000002</v>
      </c>
      <c r="G160" s="355">
        <v>0.48409999999999997</v>
      </c>
      <c r="H160" s="355">
        <v>0.62</v>
      </c>
      <c r="I160" s="355">
        <f t="shared" si="5"/>
        <v>1.6221000000000001</v>
      </c>
      <c r="J160" s="356">
        <v>46321</v>
      </c>
      <c r="K160" s="446" t="str">
        <f>IF(AND(MONTH(J160)=10, YEAR(J160)=2026), "🆕", "")</f>
        <v>🆕</v>
      </c>
    </row>
    <row r="161" spans="1:11" ht="16.5" customHeight="1" x14ac:dyDescent="0.45">
      <c r="A161" s="350">
        <v>158</v>
      </c>
      <c r="B161" s="351"/>
      <c r="C161" s="352" t="s">
        <v>470</v>
      </c>
      <c r="D161" s="353" t="s">
        <v>232</v>
      </c>
      <c r="E161" s="354" t="s">
        <v>233</v>
      </c>
      <c r="F161" s="355">
        <v>0.4551</v>
      </c>
      <c r="G161" s="355">
        <v>0.51759999999999995</v>
      </c>
      <c r="H161" s="355">
        <v>0.64</v>
      </c>
      <c r="I161" s="355">
        <f t="shared" si="5"/>
        <v>1.6126999999999998</v>
      </c>
      <c r="J161" s="356">
        <v>46020</v>
      </c>
      <c r="K161" s="446" t="str">
        <f t="shared" si="6"/>
        <v/>
      </c>
    </row>
    <row r="162" spans="1:11" ht="15" customHeight="1" x14ac:dyDescent="0.45">
      <c r="A162" s="339">
        <v>159</v>
      </c>
      <c r="B162" s="346"/>
      <c r="C162" s="341" t="s">
        <v>234</v>
      </c>
      <c r="D162" s="342" t="s">
        <v>235</v>
      </c>
      <c r="E162" s="343" t="s">
        <v>231</v>
      </c>
      <c r="F162" s="344">
        <v>0.42049999999999998</v>
      </c>
      <c r="G162" s="344">
        <v>0.41849999999999998</v>
      </c>
      <c r="H162" s="344">
        <v>0.76</v>
      </c>
      <c r="I162" s="344">
        <f t="shared" si="5"/>
        <v>1.599</v>
      </c>
      <c r="J162" s="345">
        <v>46252</v>
      </c>
      <c r="K162" s="446" t="str">
        <f t="shared" si="6"/>
        <v/>
      </c>
    </row>
    <row r="163" spans="1:11" ht="15" customHeight="1" x14ac:dyDescent="0.45">
      <c r="A163" s="339">
        <v>160</v>
      </c>
      <c r="B163" s="346"/>
      <c r="C163" s="341" t="s">
        <v>133</v>
      </c>
      <c r="D163" s="342" t="s">
        <v>236</v>
      </c>
      <c r="E163" s="343" t="s">
        <v>237</v>
      </c>
      <c r="F163" s="344">
        <v>0.62160000000000004</v>
      </c>
      <c r="G163" s="344">
        <v>0.46970000000000001</v>
      </c>
      <c r="H163" s="344">
        <v>0.48</v>
      </c>
      <c r="I163" s="344">
        <f t="shared" si="5"/>
        <v>1.5712999999999999</v>
      </c>
      <c r="J163" s="345">
        <v>46051</v>
      </c>
      <c r="K163" s="446" t="str">
        <f t="shared" si="6"/>
        <v/>
      </c>
    </row>
    <row r="164" spans="1:11" ht="16.5" customHeight="1" x14ac:dyDescent="0.45">
      <c r="A164" s="339">
        <v>161</v>
      </c>
      <c r="B164" s="346"/>
      <c r="C164" s="341" t="s">
        <v>234</v>
      </c>
      <c r="D164" s="342" t="s">
        <v>238</v>
      </c>
      <c r="E164" s="343" t="s">
        <v>124</v>
      </c>
      <c r="F164" s="344">
        <v>0.40649999999999997</v>
      </c>
      <c r="G164" s="344">
        <v>0.42809999999999998</v>
      </c>
      <c r="H164" s="344">
        <v>0.72</v>
      </c>
      <c r="I164" s="344">
        <f t="shared" si="5"/>
        <v>1.5546</v>
      </c>
      <c r="J164" s="345">
        <v>46254</v>
      </c>
      <c r="K164" s="446" t="str">
        <f t="shared" si="6"/>
        <v/>
      </c>
    </row>
    <row r="165" spans="1:11" ht="16.5" customHeight="1" x14ac:dyDescent="0.45">
      <c r="A165" s="339">
        <v>162</v>
      </c>
      <c r="B165" s="346"/>
      <c r="C165" s="341" t="s">
        <v>239</v>
      </c>
      <c r="D165" s="342" t="s">
        <v>240</v>
      </c>
      <c r="E165" s="343" t="s">
        <v>147</v>
      </c>
      <c r="F165" s="344">
        <v>0.38700000000000001</v>
      </c>
      <c r="G165" s="344">
        <v>0.34189999999999998</v>
      </c>
      <c r="H165" s="344">
        <v>0.82</v>
      </c>
      <c r="I165" s="344">
        <f t="shared" si="5"/>
        <v>1.5488999999999999</v>
      </c>
      <c r="J165" s="345">
        <v>45974</v>
      </c>
      <c r="K165" s="446" t="str">
        <f t="shared" si="6"/>
        <v/>
      </c>
    </row>
    <row r="166" spans="1:11" ht="16.5" customHeight="1" x14ac:dyDescent="0.45">
      <c r="A166" s="339">
        <v>163</v>
      </c>
      <c r="B166" s="346"/>
      <c r="C166" s="341" t="s">
        <v>425</v>
      </c>
      <c r="D166" s="342" t="s">
        <v>422</v>
      </c>
      <c r="E166" s="343" t="s">
        <v>419</v>
      </c>
      <c r="F166" s="344">
        <v>0.41620000000000001</v>
      </c>
      <c r="G166" s="344">
        <v>0.47020000000000001</v>
      </c>
      <c r="H166" s="344">
        <v>0.64</v>
      </c>
      <c r="I166" s="344">
        <f t="shared" si="5"/>
        <v>1.5264000000000002</v>
      </c>
      <c r="J166" s="345">
        <v>46294</v>
      </c>
      <c r="K166" s="446" t="s">
        <v>450</v>
      </c>
    </row>
    <row r="167" spans="1:11" ht="16.5" customHeight="1" x14ac:dyDescent="0.45">
      <c r="A167" s="339">
        <v>164</v>
      </c>
      <c r="B167" s="346"/>
      <c r="C167" s="341" t="s">
        <v>162</v>
      </c>
      <c r="D167" s="342" t="s">
        <v>241</v>
      </c>
      <c r="E167" s="343" t="s">
        <v>242</v>
      </c>
      <c r="F167" s="344">
        <v>0.38919999999999999</v>
      </c>
      <c r="G167" s="344">
        <v>0.3962</v>
      </c>
      <c r="H167" s="344">
        <v>0.74</v>
      </c>
      <c r="I167" s="344">
        <f t="shared" si="5"/>
        <v>1.5253999999999999</v>
      </c>
      <c r="J167" s="345">
        <v>45960</v>
      </c>
      <c r="K167" s="446" t="str">
        <f t="shared" si="6"/>
        <v/>
      </c>
    </row>
    <row r="168" spans="1:11" ht="16.5" customHeight="1" x14ac:dyDescent="0.45">
      <c r="A168" s="350">
        <v>165</v>
      </c>
      <c r="B168" s="351"/>
      <c r="C168" s="352" t="s">
        <v>478</v>
      </c>
      <c r="D168" s="353" t="s">
        <v>244</v>
      </c>
      <c r="E168" s="354" t="s">
        <v>245</v>
      </c>
      <c r="F168" s="355">
        <v>0.56759999999999999</v>
      </c>
      <c r="G168" s="355">
        <v>0.43769999999999998</v>
      </c>
      <c r="H168" s="355">
        <v>0.52</v>
      </c>
      <c r="I168" s="355">
        <f t="shared" si="5"/>
        <v>1.5253000000000001</v>
      </c>
      <c r="J168" s="356">
        <v>45919</v>
      </c>
      <c r="K168" s="446" t="str">
        <f t="shared" si="6"/>
        <v/>
      </c>
    </row>
    <row r="169" spans="1:11" ht="16.5" customHeight="1" x14ac:dyDescent="0.45">
      <c r="A169" s="350">
        <v>166</v>
      </c>
      <c r="B169" s="351"/>
      <c r="C169" s="352" t="s">
        <v>479</v>
      </c>
      <c r="D169" s="353" t="s">
        <v>246</v>
      </c>
      <c r="E169" s="354" t="s">
        <v>147</v>
      </c>
      <c r="F169" s="355">
        <v>0.43030000000000002</v>
      </c>
      <c r="G169" s="355">
        <v>0.44729999999999998</v>
      </c>
      <c r="H169" s="355">
        <v>0.64</v>
      </c>
      <c r="I169" s="355">
        <f t="shared" si="5"/>
        <v>1.5175999999999998</v>
      </c>
      <c r="J169" s="356">
        <v>46063</v>
      </c>
      <c r="K169" s="446" t="str">
        <f t="shared" si="6"/>
        <v/>
      </c>
    </row>
    <row r="170" spans="1:11" ht="16.5" customHeight="1" x14ac:dyDescent="0.45">
      <c r="A170" s="350">
        <v>167</v>
      </c>
      <c r="B170" s="351"/>
      <c r="C170" s="352" t="s">
        <v>480</v>
      </c>
      <c r="D170" s="353" t="s">
        <v>248</v>
      </c>
      <c r="E170" s="354" t="s">
        <v>115</v>
      </c>
      <c r="F170" s="355">
        <v>0.47460000000000002</v>
      </c>
      <c r="G170" s="355">
        <v>0.4728</v>
      </c>
      <c r="H170" s="355">
        <v>0.56000000000000005</v>
      </c>
      <c r="I170" s="355">
        <f t="shared" si="5"/>
        <v>1.5074000000000001</v>
      </c>
      <c r="J170" s="356">
        <v>46134</v>
      </c>
      <c r="K170" s="446" t="str">
        <f t="shared" si="6"/>
        <v/>
      </c>
    </row>
    <row r="171" spans="1:11" ht="16.5" customHeight="1" x14ac:dyDescent="0.45">
      <c r="A171" s="339">
        <v>168</v>
      </c>
      <c r="B171" s="346"/>
      <c r="C171" s="341" t="s">
        <v>162</v>
      </c>
      <c r="D171" s="342" t="s">
        <v>249</v>
      </c>
      <c r="E171" s="343" t="s">
        <v>218</v>
      </c>
      <c r="F171" s="344">
        <v>0.28970000000000001</v>
      </c>
      <c r="G171" s="344">
        <v>0.30990000000000001</v>
      </c>
      <c r="H171" s="344">
        <v>0.9</v>
      </c>
      <c r="I171" s="344">
        <f t="shared" si="5"/>
        <v>1.4996</v>
      </c>
      <c r="J171" s="345">
        <v>45903</v>
      </c>
      <c r="K171" s="446" t="str">
        <f t="shared" si="6"/>
        <v/>
      </c>
    </row>
    <row r="172" spans="1:11" ht="16.5" customHeight="1" x14ac:dyDescent="0.45">
      <c r="A172" s="358">
        <v>169</v>
      </c>
      <c r="B172" s="359"/>
      <c r="C172" s="360" t="s">
        <v>250</v>
      </c>
      <c r="D172" s="361" t="s">
        <v>251</v>
      </c>
      <c r="E172" s="362" t="s">
        <v>252</v>
      </c>
      <c r="F172" s="363">
        <v>0.38919999999999999</v>
      </c>
      <c r="G172" s="363">
        <v>0.40889999999999999</v>
      </c>
      <c r="H172" s="363">
        <v>0.7</v>
      </c>
      <c r="I172" s="363">
        <f t="shared" si="5"/>
        <v>1.4981</v>
      </c>
      <c r="J172" s="364">
        <v>46086</v>
      </c>
      <c r="K172" s="446" t="str">
        <f t="shared" si="6"/>
        <v/>
      </c>
    </row>
    <row r="173" spans="1:11" ht="16.5" customHeight="1" x14ac:dyDescent="0.45">
      <c r="A173" s="339">
        <v>170</v>
      </c>
      <c r="B173" s="346"/>
      <c r="C173" s="341" t="s">
        <v>162</v>
      </c>
      <c r="D173" s="342" t="s">
        <v>253</v>
      </c>
      <c r="E173" s="343" t="s">
        <v>254</v>
      </c>
      <c r="F173" s="344">
        <v>0.37840000000000001</v>
      </c>
      <c r="G173" s="344">
        <v>0.39939999999999998</v>
      </c>
      <c r="H173" s="344">
        <v>0.72</v>
      </c>
      <c r="I173" s="344">
        <f t="shared" si="5"/>
        <v>1.4978</v>
      </c>
      <c r="J173" s="345">
        <v>45957</v>
      </c>
      <c r="K173" s="446" t="str">
        <f t="shared" si="6"/>
        <v/>
      </c>
    </row>
    <row r="174" spans="1:11" ht="16.5" customHeight="1" x14ac:dyDescent="0.45">
      <c r="A174" s="339">
        <v>171</v>
      </c>
      <c r="B174" s="346"/>
      <c r="C174" s="341" t="s">
        <v>133</v>
      </c>
      <c r="D174" s="342" t="s">
        <v>255</v>
      </c>
      <c r="E174" s="343" t="s">
        <v>256</v>
      </c>
      <c r="F174" s="344">
        <v>0.4022</v>
      </c>
      <c r="G174" s="344">
        <v>0.37380000000000002</v>
      </c>
      <c r="H174" s="344">
        <v>0.72</v>
      </c>
      <c r="I174" s="344">
        <f t="shared" si="5"/>
        <v>1.496</v>
      </c>
      <c r="J174" s="345">
        <v>45905</v>
      </c>
      <c r="K174" s="446" t="str">
        <f t="shared" si="6"/>
        <v/>
      </c>
    </row>
    <row r="175" spans="1:11" ht="16.5" customHeight="1" x14ac:dyDescent="0.45">
      <c r="A175" s="358">
        <v>172</v>
      </c>
      <c r="B175" s="359"/>
      <c r="C175" s="360" t="s">
        <v>183</v>
      </c>
      <c r="D175" s="361" t="s">
        <v>257</v>
      </c>
      <c r="E175" s="362" t="s">
        <v>145</v>
      </c>
      <c r="F175" s="363">
        <v>0.42380000000000001</v>
      </c>
      <c r="G175" s="363">
        <v>0.41849999999999998</v>
      </c>
      <c r="H175" s="363">
        <v>0.64</v>
      </c>
      <c r="I175" s="363">
        <f t="shared" si="5"/>
        <v>1.4823</v>
      </c>
      <c r="J175" s="364">
        <v>46057</v>
      </c>
      <c r="K175" s="446" t="str">
        <f t="shared" si="6"/>
        <v/>
      </c>
    </row>
    <row r="176" spans="1:11" ht="16.5" customHeight="1" x14ac:dyDescent="0.45">
      <c r="A176" s="358">
        <v>173</v>
      </c>
      <c r="B176" s="359"/>
      <c r="C176" s="360" t="s">
        <v>128</v>
      </c>
      <c r="D176" s="361" t="s">
        <v>258</v>
      </c>
      <c r="E176" s="362" t="s">
        <v>147</v>
      </c>
      <c r="F176" s="363">
        <v>0.39779999999999999</v>
      </c>
      <c r="G176" s="363">
        <v>0.38340000000000002</v>
      </c>
      <c r="H176" s="363">
        <v>0.7</v>
      </c>
      <c r="I176" s="363">
        <f t="shared" si="5"/>
        <v>1.4811999999999999</v>
      </c>
      <c r="J176" s="364">
        <v>46034</v>
      </c>
      <c r="K176" s="446" t="str">
        <f t="shared" si="6"/>
        <v/>
      </c>
    </row>
    <row r="177" spans="1:11" ht="16.5" customHeight="1" x14ac:dyDescent="0.45">
      <c r="A177" s="339">
        <v>174</v>
      </c>
      <c r="B177" s="346"/>
      <c r="C177" s="341" t="s">
        <v>162</v>
      </c>
      <c r="D177" s="342" t="s">
        <v>259</v>
      </c>
      <c r="E177" s="343" t="s">
        <v>260</v>
      </c>
      <c r="F177" s="344">
        <v>0.44109999999999999</v>
      </c>
      <c r="G177" s="344">
        <v>0.34820000000000001</v>
      </c>
      <c r="H177" s="344">
        <v>0.68</v>
      </c>
      <c r="I177" s="344">
        <f t="shared" si="5"/>
        <v>1.4693000000000001</v>
      </c>
      <c r="J177" s="345">
        <v>45958</v>
      </c>
      <c r="K177" s="446" t="str">
        <f t="shared" si="6"/>
        <v/>
      </c>
    </row>
    <row r="178" spans="1:11" ht="16.5" customHeight="1" x14ac:dyDescent="0.45">
      <c r="A178" s="339">
        <v>175</v>
      </c>
      <c r="B178" s="346"/>
      <c r="C178" s="341" t="s">
        <v>261</v>
      </c>
      <c r="D178" s="342" t="s">
        <v>262</v>
      </c>
      <c r="E178" s="343" t="s">
        <v>263</v>
      </c>
      <c r="F178" s="344">
        <v>0.34489999999999998</v>
      </c>
      <c r="G178" s="344">
        <v>0.29709999999999998</v>
      </c>
      <c r="H178" s="344">
        <v>0.82</v>
      </c>
      <c r="I178" s="344">
        <f t="shared" si="5"/>
        <v>1.4619999999999997</v>
      </c>
      <c r="J178" s="345">
        <v>45902</v>
      </c>
      <c r="K178" s="446" t="str">
        <f t="shared" si="6"/>
        <v/>
      </c>
    </row>
    <row r="179" spans="1:11" ht="16.5" customHeight="1" x14ac:dyDescent="0.45">
      <c r="A179" s="350">
        <v>176</v>
      </c>
      <c r="B179" s="351"/>
      <c r="C179" s="352" t="s">
        <v>264</v>
      </c>
      <c r="D179" s="353" t="s">
        <v>265</v>
      </c>
      <c r="E179" s="354" t="s">
        <v>124</v>
      </c>
      <c r="F179" s="355">
        <v>0.41620000000000001</v>
      </c>
      <c r="G179" s="355">
        <v>0.41849999999999998</v>
      </c>
      <c r="H179" s="355">
        <v>0.62</v>
      </c>
      <c r="I179" s="355">
        <f t="shared" si="5"/>
        <v>1.4546999999999999</v>
      </c>
      <c r="J179" s="356">
        <v>46136</v>
      </c>
      <c r="K179" s="446" t="str">
        <f t="shared" si="6"/>
        <v/>
      </c>
    </row>
    <row r="180" spans="1:11" ht="16.5" customHeight="1" x14ac:dyDescent="0.45">
      <c r="A180" s="358">
        <v>177</v>
      </c>
      <c r="B180" s="359"/>
      <c r="C180" s="360" t="s">
        <v>266</v>
      </c>
      <c r="D180" s="361" t="s">
        <v>267</v>
      </c>
      <c r="E180" s="362" t="s">
        <v>124</v>
      </c>
      <c r="F180" s="363">
        <v>0.33939999999999998</v>
      </c>
      <c r="G180" s="363">
        <v>0.4153</v>
      </c>
      <c r="H180" s="363">
        <v>0.7</v>
      </c>
      <c r="I180" s="363">
        <f t="shared" si="5"/>
        <v>1.4546999999999999</v>
      </c>
      <c r="J180" s="364">
        <v>46066</v>
      </c>
      <c r="K180" s="446" t="str">
        <f t="shared" si="6"/>
        <v/>
      </c>
    </row>
    <row r="181" spans="1:11" ht="16.5" customHeight="1" x14ac:dyDescent="0.45">
      <c r="A181" s="350">
        <v>178</v>
      </c>
      <c r="B181" s="351"/>
      <c r="C181" s="352" t="s">
        <v>472</v>
      </c>
      <c r="D181" s="353" t="s">
        <v>268</v>
      </c>
      <c r="E181" s="354" t="s">
        <v>33</v>
      </c>
      <c r="F181" s="355">
        <v>0.45079999999999998</v>
      </c>
      <c r="G181" s="355">
        <v>0.41849999999999998</v>
      </c>
      <c r="H181" s="355">
        <v>0.57999999999999996</v>
      </c>
      <c r="I181" s="355">
        <f t="shared" si="5"/>
        <v>1.4493</v>
      </c>
      <c r="J181" s="356">
        <v>46084</v>
      </c>
      <c r="K181" s="446" t="str">
        <f t="shared" si="6"/>
        <v/>
      </c>
    </row>
    <row r="182" spans="1:11" ht="16.5" customHeight="1" x14ac:dyDescent="0.45">
      <c r="A182" s="339">
        <v>179</v>
      </c>
      <c r="B182" s="346"/>
      <c r="C182" s="341" t="s">
        <v>269</v>
      </c>
      <c r="D182" s="342" t="s">
        <v>270</v>
      </c>
      <c r="E182" s="343" t="s">
        <v>109</v>
      </c>
      <c r="F182" s="344">
        <v>0.373</v>
      </c>
      <c r="G182" s="344">
        <v>0.43130000000000002</v>
      </c>
      <c r="H182" s="344">
        <v>0.64</v>
      </c>
      <c r="I182" s="344">
        <f t="shared" si="5"/>
        <v>1.4443000000000001</v>
      </c>
      <c r="J182" s="345">
        <v>46009</v>
      </c>
      <c r="K182" s="446" t="str">
        <f t="shared" si="6"/>
        <v/>
      </c>
    </row>
    <row r="183" spans="1:11" ht="16.5" customHeight="1" x14ac:dyDescent="0.45">
      <c r="A183" s="350">
        <v>180</v>
      </c>
      <c r="B183" s="351"/>
      <c r="C183" s="352" t="s">
        <v>474</v>
      </c>
      <c r="D183" s="353" t="s">
        <v>271</v>
      </c>
      <c r="E183" s="354" t="s">
        <v>272</v>
      </c>
      <c r="F183" s="355">
        <v>0.47889999999999999</v>
      </c>
      <c r="G183" s="355">
        <v>0.40260000000000001</v>
      </c>
      <c r="H183" s="355">
        <v>0.56000000000000005</v>
      </c>
      <c r="I183" s="355">
        <f t="shared" si="5"/>
        <v>1.4415</v>
      </c>
      <c r="J183" s="356">
        <v>45912</v>
      </c>
      <c r="K183" s="446" t="str">
        <f t="shared" si="6"/>
        <v/>
      </c>
    </row>
    <row r="184" spans="1:11" ht="15" customHeight="1" x14ac:dyDescent="0.45">
      <c r="A184" s="339">
        <v>181</v>
      </c>
      <c r="B184" s="346"/>
      <c r="C184" s="341" t="s">
        <v>169</v>
      </c>
      <c r="D184" s="342" t="s">
        <v>273</v>
      </c>
      <c r="E184" s="343" t="s">
        <v>41</v>
      </c>
      <c r="F184" s="344">
        <v>0.4476</v>
      </c>
      <c r="G184" s="344">
        <v>0.42170000000000002</v>
      </c>
      <c r="H184" s="344">
        <v>0.56000000000000005</v>
      </c>
      <c r="I184" s="344">
        <f t="shared" si="5"/>
        <v>1.4293</v>
      </c>
      <c r="J184" s="345">
        <v>46230</v>
      </c>
      <c r="K184" s="446" t="str">
        <f t="shared" si="6"/>
        <v/>
      </c>
    </row>
    <row r="185" spans="1:11" ht="15" customHeight="1" x14ac:dyDescent="0.45">
      <c r="A185" s="339">
        <v>182</v>
      </c>
      <c r="B185" s="346"/>
      <c r="C185" s="341" t="s">
        <v>234</v>
      </c>
      <c r="D185" s="342" t="s">
        <v>274</v>
      </c>
      <c r="E185" s="343" t="s">
        <v>275</v>
      </c>
      <c r="F185" s="344">
        <v>0.3503</v>
      </c>
      <c r="G185" s="344">
        <v>0.377</v>
      </c>
      <c r="H185" s="344">
        <v>0.7</v>
      </c>
      <c r="I185" s="344">
        <f t="shared" si="5"/>
        <v>1.4273</v>
      </c>
      <c r="J185" s="345">
        <v>45939</v>
      </c>
      <c r="K185" s="446" t="str">
        <f t="shared" si="6"/>
        <v/>
      </c>
    </row>
    <row r="186" spans="1:11" ht="15" customHeight="1" x14ac:dyDescent="0.45">
      <c r="A186" s="339">
        <v>183</v>
      </c>
      <c r="B186" s="346"/>
      <c r="C186" s="341" t="s">
        <v>234</v>
      </c>
      <c r="D186" s="342" t="s">
        <v>276</v>
      </c>
      <c r="E186" s="343" t="s">
        <v>32</v>
      </c>
      <c r="F186" s="344">
        <v>0.36220000000000002</v>
      </c>
      <c r="G186" s="344">
        <v>0.40260000000000001</v>
      </c>
      <c r="H186" s="344">
        <v>0.66</v>
      </c>
      <c r="I186" s="344">
        <f t="shared" si="5"/>
        <v>1.4248000000000001</v>
      </c>
      <c r="J186" s="345">
        <v>46128</v>
      </c>
      <c r="K186" s="446" t="str">
        <f t="shared" si="6"/>
        <v/>
      </c>
    </row>
    <row r="187" spans="1:11" ht="16.5" customHeight="1" x14ac:dyDescent="0.45">
      <c r="A187" s="358">
        <v>184</v>
      </c>
      <c r="B187" s="359"/>
      <c r="C187" s="360" t="s">
        <v>250</v>
      </c>
      <c r="D187" s="361" t="s">
        <v>279</v>
      </c>
      <c r="E187" s="362" t="s">
        <v>20</v>
      </c>
      <c r="F187" s="363">
        <v>0.40649999999999997</v>
      </c>
      <c r="G187" s="363">
        <v>0.40889999999999999</v>
      </c>
      <c r="H187" s="363">
        <v>0.56000000000000005</v>
      </c>
      <c r="I187" s="363">
        <f t="shared" si="5"/>
        <v>1.3754</v>
      </c>
      <c r="J187" s="364">
        <v>46085</v>
      </c>
      <c r="K187" s="446" t="str">
        <f t="shared" si="6"/>
        <v/>
      </c>
    </row>
    <row r="188" spans="1:11" ht="17" customHeight="1" x14ac:dyDescent="0.45">
      <c r="A188" s="339">
        <v>185</v>
      </c>
      <c r="B188" s="346"/>
      <c r="C188" s="341" t="s">
        <v>169</v>
      </c>
      <c r="D188" s="342" t="s">
        <v>280</v>
      </c>
      <c r="E188" s="343" t="s">
        <v>41</v>
      </c>
      <c r="F188" s="344">
        <v>0.42599999999999999</v>
      </c>
      <c r="G188" s="344">
        <v>0.40889999999999999</v>
      </c>
      <c r="H188" s="344">
        <v>0.54</v>
      </c>
      <c r="I188" s="344">
        <f t="shared" si="5"/>
        <v>1.3749</v>
      </c>
      <c r="J188" s="345">
        <v>46233</v>
      </c>
      <c r="K188" s="446" t="str">
        <f t="shared" si="6"/>
        <v/>
      </c>
    </row>
    <row r="189" spans="1:11" ht="17" customHeight="1" x14ac:dyDescent="0.45">
      <c r="A189" s="339">
        <v>186</v>
      </c>
      <c r="B189" s="346"/>
      <c r="C189" s="341" t="s">
        <v>234</v>
      </c>
      <c r="D189" s="342" t="s">
        <v>281</v>
      </c>
      <c r="E189" s="343" t="s">
        <v>124</v>
      </c>
      <c r="F189" s="344">
        <v>0.29949999999999999</v>
      </c>
      <c r="G189" s="344">
        <v>0.36099999999999999</v>
      </c>
      <c r="H189" s="344">
        <v>0.68</v>
      </c>
      <c r="I189" s="344">
        <f t="shared" si="5"/>
        <v>1.3405</v>
      </c>
      <c r="J189" s="345">
        <v>46127</v>
      </c>
      <c r="K189" s="446" t="str">
        <f t="shared" si="6"/>
        <v/>
      </c>
    </row>
    <row r="190" spans="1:11" ht="17" customHeight="1" x14ac:dyDescent="0.45">
      <c r="A190" s="358">
        <v>187</v>
      </c>
      <c r="B190" s="359"/>
      <c r="C190" s="360" t="s">
        <v>282</v>
      </c>
      <c r="D190" s="361" t="s">
        <v>283</v>
      </c>
      <c r="E190" s="362" t="s">
        <v>124</v>
      </c>
      <c r="F190" s="363">
        <v>0.31030000000000002</v>
      </c>
      <c r="G190" s="363">
        <v>0.30990000000000001</v>
      </c>
      <c r="H190" s="363">
        <v>0.72</v>
      </c>
      <c r="I190" s="363">
        <f t="shared" si="5"/>
        <v>1.3402000000000001</v>
      </c>
      <c r="J190" s="364">
        <v>45967</v>
      </c>
      <c r="K190" s="446" t="str">
        <f t="shared" si="6"/>
        <v/>
      </c>
    </row>
    <row r="191" spans="1:11" ht="17" customHeight="1" x14ac:dyDescent="0.45">
      <c r="A191" s="339">
        <v>188</v>
      </c>
      <c r="B191" s="346"/>
      <c r="C191" s="341" t="s">
        <v>269</v>
      </c>
      <c r="D191" s="342" t="s">
        <v>284</v>
      </c>
      <c r="E191" s="343" t="s">
        <v>216</v>
      </c>
      <c r="F191" s="344">
        <v>0.28760000000000002</v>
      </c>
      <c r="G191" s="344">
        <v>0.3291</v>
      </c>
      <c r="H191" s="344">
        <v>0.72</v>
      </c>
      <c r="I191" s="344">
        <f t="shared" ref="I191:I222" si="7">SUM(F191:H191)</f>
        <v>1.3367</v>
      </c>
      <c r="J191" s="345">
        <v>46007</v>
      </c>
      <c r="K191" s="446" t="str">
        <f t="shared" si="6"/>
        <v/>
      </c>
    </row>
    <row r="192" spans="1:11" ht="17" customHeight="1" x14ac:dyDescent="0.45">
      <c r="A192" s="358">
        <v>189</v>
      </c>
      <c r="B192" s="359"/>
      <c r="C192" s="360" t="s">
        <v>250</v>
      </c>
      <c r="D192" s="361" t="s">
        <v>285</v>
      </c>
      <c r="E192" s="362" t="s">
        <v>272</v>
      </c>
      <c r="F192" s="363">
        <v>0.31780000000000003</v>
      </c>
      <c r="G192" s="363">
        <v>0.33229999999999998</v>
      </c>
      <c r="H192" s="363">
        <v>0.68</v>
      </c>
      <c r="I192" s="363">
        <f t="shared" si="7"/>
        <v>1.3301000000000001</v>
      </c>
      <c r="J192" s="364">
        <v>45945</v>
      </c>
      <c r="K192" s="446" t="str">
        <f t="shared" si="6"/>
        <v/>
      </c>
    </row>
    <row r="193" spans="1:11" ht="19.25" customHeight="1" x14ac:dyDescent="0.45">
      <c r="A193" s="380">
        <v>190</v>
      </c>
      <c r="B193" s="381"/>
      <c r="C193" s="382" t="s">
        <v>470</v>
      </c>
      <c r="D193" s="383" t="s">
        <v>286</v>
      </c>
      <c r="E193" s="384" t="s">
        <v>233</v>
      </c>
      <c r="F193" s="385">
        <v>0.3427</v>
      </c>
      <c r="G193" s="385">
        <v>0.47599999999999998</v>
      </c>
      <c r="H193" s="386">
        <v>0.5</v>
      </c>
      <c r="I193" s="355">
        <f t="shared" si="7"/>
        <v>1.3187</v>
      </c>
      <c r="J193" s="387">
        <v>46098</v>
      </c>
      <c r="K193" s="446" t="str">
        <f t="shared" si="6"/>
        <v/>
      </c>
    </row>
    <row r="194" spans="1:11" ht="19.25" customHeight="1" x14ac:dyDescent="0.45">
      <c r="A194" s="388">
        <v>191</v>
      </c>
      <c r="B194" s="389"/>
      <c r="C194" s="390" t="s">
        <v>183</v>
      </c>
      <c r="D194" s="391" t="s">
        <v>287</v>
      </c>
      <c r="E194" s="392" t="s">
        <v>124</v>
      </c>
      <c r="F194" s="393">
        <v>0.3579</v>
      </c>
      <c r="G194" s="393">
        <v>0.27160000000000001</v>
      </c>
      <c r="H194" s="393">
        <v>0.68</v>
      </c>
      <c r="I194" s="394">
        <f t="shared" si="7"/>
        <v>1.3094999999999999</v>
      </c>
      <c r="J194" s="395">
        <v>46059</v>
      </c>
      <c r="K194" s="446" t="str">
        <f t="shared" si="6"/>
        <v/>
      </c>
    </row>
    <row r="195" spans="1:11" s="396" customFormat="1" ht="16.5" customHeight="1" x14ac:dyDescent="0.45">
      <c r="A195" s="339">
        <v>192</v>
      </c>
      <c r="B195" s="346"/>
      <c r="C195" s="341" t="s">
        <v>288</v>
      </c>
      <c r="D195" s="342" t="s">
        <v>289</v>
      </c>
      <c r="E195" s="343" t="s">
        <v>218</v>
      </c>
      <c r="F195" s="344">
        <v>0.3589</v>
      </c>
      <c r="G195" s="344">
        <v>0.3387</v>
      </c>
      <c r="H195" s="344">
        <v>0.6</v>
      </c>
      <c r="I195" s="344">
        <f t="shared" si="7"/>
        <v>1.2976000000000001</v>
      </c>
      <c r="J195" s="345">
        <v>46154</v>
      </c>
      <c r="K195" s="446" t="str">
        <f t="shared" si="6"/>
        <v/>
      </c>
    </row>
    <row r="196" spans="1:11" s="396" customFormat="1" ht="16.5" customHeight="1" x14ac:dyDescent="0.45">
      <c r="A196" s="397">
        <v>193</v>
      </c>
      <c r="B196" s="398"/>
      <c r="C196" s="399" t="s">
        <v>239</v>
      </c>
      <c r="D196" s="400" t="s">
        <v>290</v>
      </c>
      <c r="E196" s="401" t="s">
        <v>237</v>
      </c>
      <c r="F196" s="402">
        <v>0.39029999999999998</v>
      </c>
      <c r="G196" s="402">
        <v>0.23960000000000001</v>
      </c>
      <c r="H196" s="402">
        <v>0.64</v>
      </c>
      <c r="I196" s="402">
        <f t="shared" si="7"/>
        <v>1.2699</v>
      </c>
      <c r="J196" s="403">
        <v>45973</v>
      </c>
      <c r="K196" s="446" t="str">
        <f t="shared" si="6"/>
        <v/>
      </c>
    </row>
    <row r="197" spans="1:11" s="396" customFormat="1" ht="16.5" customHeight="1" x14ac:dyDescent="0.45">
      <c r="A197" s="350">
        <v>194</v>
      </c>
      <c r="B197" s="351"/>
      <c r="C197" s="352" t="s">
        <v>291</v>
      </c>
      <c r="D197" s="353" t="s">
        <v>292</v>
      </c>
      <c r="E197" s="354" t="s">
        <v>293</v>
      </c>
      <c r="F197" s="355">
        <v>0.2908</v>
      </c>
      <c r="G197" s="355">
        <v>0.22359999999999999</v>
      </c>
      <c r="H197" s="355">
        <v>0.74</v>
      </c>
      <c r="I197" s="355">
        <f t="shared" si="7"/>
        <v>1.2544</v>
      </c>
      <c r="J197" s="356">
        <v>45903</v>
      </c>
      <c r="K197" s="446" t="str">
        <f t="shared" ref="K197:K222" si="8">IF(AND(MONTH(J197)=10, YEAR(J197)=2026), "🆕", "")</f>
        <v/>
      </c>
    </row>
    <row r="198" spans="1:11" s="396" customFormat="1" ht="16.5" customHeight="1" x14ac:dyDescent="0.45">
      <c r="A198" s="339">
        <v>195</v>
      </c>
      <c r="B198" s="346"/>
      <c r="C198" s="341" t="s">
        <v>234</v>
      </c>
      <c r="D198" s="342" t="s">
        <v>294</v>
      </c>
      <c r="E198" s="343" t="s">
        <v>295</v>
      </c>
      <c r="F198" s="344">
        <v>0.25409999999999999</v>
      </c>
      <c r="G198" s="344">
        <v>0.33229999999999998</v>
      </c>
      <c r="H198" s="344">
        <v>0.66</v>
      </c>
      <c r="I198" s="344">
        <f t="shared" si="7"/>
        <v>1.2464</v>
      </c>
      <c r="J198" s="345">
        <v>46079</v>
      </c>
      <c r="K198" s="446" t="str">
        <f t="shared" si="8"/>
        <v/>
      </c>
    </row>
    <row r="199" spans="1:11" s="396" customFormat="1" ht="16.5" customHeight="1" x14ac:dyDescent="0.45">
      <c r="A199" s="350">
        <v>196</v>
      </c>
      <c r="B199" s="351"/>
      <c r="C199" s="352" t="s">
        <v>444</v>
      </c>
      <c r="D199" s="353" t="s">
        <v>442</v>
      </c>
      <c r="E199" s="354" t="s">
        <v>445</v>
      </c>
      <c r="F199" s="355">
        <v>0.3886</v>
      </c>
      <c r="G199" s="355">
        <v>0.33339999999999997</v>
      </c>
      <c r="H199" s="355">
        <v>0.52</v>
      </c>
      <c r="I199" s="355">
        <f t="shared" si="7"/>
        <v>1.242</v>
      </c>
      <c r="J199" s="356">
        <v>46322</v>
      </c>
      <c r="K199" s="446" t="str">
        <f t="shared" si="8"/>
        <v>🆕</v>
      </c>
    </row>
    <row r="200" spans="1:11" s="396" customFormat="1" ht="16.5" customHeight="1" x14ac:dyDescent="0.45">
      <c r="A200" s="339">
        <v>197</v>
      </c>
      <c r="B200" s="346"/>
      <c r="C200" s="341" t="s">
        <v>296</v>
      </c>
      <c r="D200" s="342" t="s">
        <v>297</v>
      </c>
      <c r="E200" s="343" t="s">
        <v>231</v>
      </c>
      <c r="F200" s="344">
        <v>0.2422</v>
      </c>
      <c r="G200" s="344">
        <v>0.2205</v>
      </c>
      <c r="H200" s="344">
        <v>0.76</v>
      </c>
      <c r="I200" s="344">
        <f t="shared" si="7"/>
        <v>1.2227000000000001</v>
      </c>
      <c r="J200" s="345">
        <v>45902</v>
      </c>
      <c r="K200" s="446" t="str">
        <f t="shared" si="8"/>
        <v/>
      </c>
    </row>
    <row r="201" spans="1:11" s="396" customFormat="1" ht="16.5" customHeight="1" x14ac:dyDescent="0.45">
      <c r="A201" s="339">
        <v>198</v>
      </c>
      <c r="B201" s="346"/>
      <c r="C201" s="341" t="s">
        <v>234</v>
      </c>
      <c r="D201" s="342" t="s">
        <v>298</v>
      </c>
      <c r="E201" s="343" t="s">
        <v>299</v>
      </c>
      <c r="F201" s="344">
        <v>0.2984</v>
      </c>
      <c r="G201" s="344">
        <v>0.31950000000000001</v>
      </c>
      <c r="H201" s="344">
        <v>0.57999999999999996</v>
      </c>
      <c r="I201" s="344">
        <f t="shared" si="7"/>
        <v>1.1979</v>
      </c>
      <c r="J201" s="345">
        <v>45902</v>
      </c>
      <c r="K201" s="446" t="str">
        <f t="shared" si="8"/>
        <v/>
      </c>
    </row>
    <row r="202" spans="1:11" s="396" customFormat="1" ht="16.5" customHeight="1" x14ac:dyDescent="0.45">
      <c r="A202" s="339">
        <v>199</v>
      </c>
      <c r="B202" s="346"/>
      <c r="C202" s="341" t="s">
        <v>300</v>
      </c>
      <c r="D202" s="342" t="s">
        <v>301</v>
      </c>
      <c r="E202" s="343" t="s">
        <v>124</v>
      </c>
      <c r="F202" s="344">
        <v>0.29409999999999997</v>
      </c>
      <c r="G202" s="344">
        <v>0.26519999999999999</v>
      </c>
      <c r="H202" s="344">
        <v>0.62</v>
      </c>
      <c r="I202" s="344">
        <f t="shared" si="7"/>
        <v>1.1793</v>
      </c>
      <c r="J202" s="345">
        <v>46184</v>
      </c>
      <c r="K202" s="446" t="str">
        <f t="shared" si="8"/>
        <v/>
      </c>
    </row>
    <row r="203" spans="1:11" s="396" customFormat="1" ht="16.5" customHeight="1" x14ac:dyDescent="0.45">
      <c r="A203" s="397">
        <v>200</v>
      </c>
      <c r="B203" s="398"/>
      <c r="C203" s="399" t="s">
        <v>269</v>
      </c>
      <c r="D203" s="400" t="s">
        <v>302</v>
      </c>
      <c r="E203" s="401" t="s">
        <v>216</v>
      </c>
      <c r="F203" s="402">
        <v>0.33839999999999998</v>
      </c>
      <c r="G203" s="402">
        <v>0.25879999999999997</v>
      </c>
      <c r="H203" s="402">
        <v>0.57999999999999996</v>
      </c>
      <c r="I203" s="402">
        <f t="shared" si="7"/>
        <v>1.1772</v>
      </c>
      <c r="J203" s="403">
        <v>46006</v>
      </c>
      <c r="K203" s="446" t="str">
        <f t="shared" si="8"/>
        <v/>
      </c>
    </row>
    <row r="204" spans="1:11" s="396" customFormat="1" ht="16.5" customHeight="1" thickBot="1" x14ac:dyDescent="0.5">
      <c r="A204" s="339">
        <v>201</v>
      </c>
      <c r="B204" s="346"/>
      <c r="C204" s="341" t="s">
        <v>71</v>
      </c>
      <c r="D204" s="342" t="s">
        <v>303</v>
      </c>
      <c r="E204" s="343" t="s">
        <v>304</v>
      </c>
      <c r="F204" s="344">
        <v>0.31680000000000003</v>
      </c>
      <c r="G204" s="344">
        <v>0.1661</v>
      </c>
      <c r="H204" s="344">
        <v>0.64</v>
      </c>
      <c r="I204" s="344">
        <f t="shared" si="7"/>
        <v>1.1229</v>
      </c>
      <c r="J204" s="345">
        <v>45904</v>
      </c>
      <c r="K204" s="446" t="str">
        <f t="shared" si="8"/>
        <v/>
      </c>
    </row>
    <row r="205" spans="1:11" s="396" customFormat="1" ht="16.5" customHeight="1" thickBot="1" x14ac:dyDescent="0.5">
      <c r="A205" s="339">
        <v>202</v>
      </c>
      <c r="B205" s="404"/>
      <c r="C205" s="341" t="s">
        <v>261</v>
      </c>
      <c r="D205" s="405" t="s">
        <v>305</v>
      </c>
      <c r="E205" s="406" t="s">
        <v>306</v>
      </c>
      <c r="F205" s="407">
        <v>0.2757</v>
      </c>
      <c r="G205" s="407">
        <v>0.2364</v>
      </c>
      <c r="H205" s="407">
        <v>0.6</v>
      </c>
      <c r="I205" s="408">
        <f t="shared" si="7"/>
        <v>1.1120999999999999</v>
      </c>
      <c r="J205" s="409">
        <v>45902</v>
      </c>
      <c r="K205" s="446" t="str">
        <f t="shared" si="8"/>
        <v/>
      </c>
    </row>
    <row r="206" spans="1:11" s="396" customFormat="1" ht="16.5" customHeight="1" x14ac:dyDescent="0.45">
      <c r="A206" s="339">
        <v>203</v>
      </c>
      <c r="B206" s="404"/>
      <c r="C206" s="341" t="s">
        <v>234</v>
      </c>
      <c r="D206" s="342" t="s">
        <v>307</v>
      </c>
      <c r="E206" s="343" t="s">
        <v>295</v>
      </c>
      <c r="F206" s="344">
        <v>0.28760000000000002</v>
      </c>
      <c r="G206" s="344">
        <v>0.24279999999999999</v>
      </c>
      <c r="H206" s="344">
        <v>0.57999999999999996</v>
      </c>
      <c r="I206" s="408">
        <f t="shared" si="7"/>
        <v>1.1103999999999998</v>
      </c>
      <c r="J206" s="409">
        <v>45938</v>
      </c>
      <c r="K206" s="446" t="str">
        <f t="shared" si="8"/>
        <v/>
      </c>
    </row>
    <row r="207" spans="1:11" ht="15" customHeight="1" x14ac:dyDescent="0.45">
      <c r="A207" s="339">
        <v>204</v>
      </c>
      <c r="B207" s="346"/>
      <c r="C207" s="341" t="s">
        <v>308</v>
      </c>
      <c r="D207" s="342" t="s">
        <v>309</v>
      </c>
      <c r="E207" s="343" t="s">
        <v>310</v>
      </c>
      <c r="F207" s="344">
        <v>0.254</v>
      </c>
      <c r="G207" s="344">
        <v>0.16289999999999999</v>
      </c>
      <c r="H207" s="344">
        <v>0.66</v>
      </c>
      <c r="I207" s="344">
        <f t="shared" si="7"/>
        <v>1.0769</v>
      </c>
      <c r="J207" s="345">
        <v>45902</v>
      </c>
      <c r="K207" s="446" t="str">
        <f t="shared" si="8"/>
        <v/>
      </c>
    </row>
    <row r="208" spans="1:11" ht="17" customHeight="1" x14ac:dyDescent="0.45">
      <c r="A208" s="339">
        <v>205</v>
      </c>
      <c r="B208" s="346"/>
      <c r="C208" s="341" t="s">
        <v>311</v>
      </c>
      <c r="D208" s="342" t="s">
        <v>312</v>
      </c>
      <c r="E208" s="343" t="s">
        <v>216</v>
      </c>
      <c r="F208" s="344">
        <v>0.25509999999999999</v>
      </c>
      <c r="G208" s="344">
        <v>0.15340000000000001</v>
      </c>
      <c r="H208" s="344">
        <v>0.66</v>
      </c>
      <c r="I208" s="402">
        <f t="shared" si="7"/>
        <v>1.0685</v>
      </c>
      <c r="J208" s="345">
        <v>45994</v>
      </c>
      <c r="K208" s="446" t="str">
        <f t="shared" si="8"/>
        <v/>
      </c>
    </row>
    <row r="209" spans="1:11" ht="17" customHeight="1" x14ac:dyDescent="0.45">
      <c r="A209" s="339">
        <v>206</v>
      </c>
      <c r="B209" s="346"/>
      <c r="C209" s="341" t="s">
        <v>234</v>
      </c>
      <c r="D209" s="342" t="s">
        <v>313</v>
      </c>
      <c r="E209" s="343" t="s">
        <v>314</v>
      </c>
      <c r="F209" s="344">
        <v>0.23780000000000001</v>
      </c>
      <c r="G209" s="344">
        <v>0.25879999999999997</v>
      </c>
      <c r="H209" s="344">
        <v>0.56000000000000005</v>
      </c>
      <c r="I209" s="402">
        <f t="shared" si="7"/>
        <v>1.0566</v>
      </c>
      <c r="J209" s="345">
        <v>45937</v>
      </c>
      <c r="K209" s="446" t="str">
        <f t="shared" si="8"/>
        <v/>
      </c>
    </row>
    <row r="210" spans="1:11" ht="17" customHeight="1" x14ac:dyDescent="0.45">
      <c r="A210" s="339">
        <v>207</v>
      </c>
      <c r="B210" s="346"/>
      <c r="C210" s="341" t="s">
        <v>308</v>
      </c>
      <c r="D210" s="342" t="s">
        <v>315</v>
      </c>
      <c r="E210" s="343" t="s">
        <v>316</v>
      </c>
      <c r="F210" s="344">
        <v>0.26479999999999998</v>
      </c>
      <c r="G210" s="344">
        <v>0.23</v>
      </c>
      <c r="H210" s="344">
        <v>0.56000000000000005</v>
      </c>
      <c r="I210" s="402">
        <f t="shared" si="7"/>
        <v>1.0548000000000002</v>
      </c>
      <c r="J210" s="345">
        <v>45902</v>
      </c>
      <c r="K210" s="446" t="str">
        <f t="shared" si="8"/>
        <v/>
      </c>
    </row>
    <row r="211" spans="1:11" ht="17" customHeight="1" x14ac:dyDescent="0.45">
      <c r="A211" s="339">
        <v>208</v>
      </c>
      <c r="B211" s="346"/>
      <c r="C211" s="341" t="s">
        <v>261</v>
      </c>
      <c r="D211" s="342" t="s">
        <v>317</v>
      </c>
      <c r="E211" s="343" t="s">
        <v>318</v>
      </c>
      <c r="F211" s="344">
        <v>0.26050000000000001</v>
      </c>
      <c r="G211" s="344">
        <v>0.2492</v>
      </c>
      <c r="H211" s="344">
        <v>0.54</v>
      </c>
      <c r="I211" s="402">
        <f t="shared" si="7"/>
        <v>1.0497000000000001</v>
      </c>
      <c r="J211" s="345">
        <v>46002</v>
      </c>
      <c r="K211" s="446" t="str">
        <f t="shared" si="8"/>
        <v/>
      </c>
    </row>
    <row r="212" spans="1:11" ht="17" customHeight="1" x14ac:dyDescent="0.45">
      <c r="A212" s="350">
        <v>209</v>
      </c>
      <c r="B212" s="351"/>
      <c r="C212" s="352" t="s">
        <v>176</v>
      </c>
      <c r="D212" s="353" t="s">
        <v>319</v>
      </c>
      <c r="E212" s="354" t="s">
        <v>210</v>
      </c>
      <c r="F212" s="355">
        <v>0.2843</v>
      </c>
      <c r="G212" s="355">
        <v>0.25559999999999999</v>
      </c>
      <c r="H212" s="355">
        <v>0.5</v>
      </c>
      <c r="I212" s="410">
        <f t="shared" si="7"/>
        <v>1.0399</v>
      </c>
      <c r="J212" s="356">
        <v>46237</v>
      </c>
      <c r="K212" s="446" t="str">
        <f t="shared" si="8"/>
        <v/>
      </c>
    </row>
    <row r="213" spans="1:11" ht="17" customHeight="1" x14ac:dyDescent="0.45">
      <c r="A213" s="350">
        <v>210</v>
      </c>
      <c r="B213" s="351"/>
      <c r="C213" s="352" t="s">
        <v>481</v>
      </c>
      <c r="D213" s="353" t="s">
        <v>321</v>
      </c>
      <c r="E213" s="354" t="s">
        <v>147</v>
      </c>
      <c r="F213" s="355">
        <v>0.34699999999999998</v>
      </c>
      <c r="G213" s="355">
        <v>0.33860000000000001</v>
      </c>
      <c r="H213" s="355">
        <v>0.34</v>
      </c>
      <c r="I213" s="410">
        <f t="shared" si="7"/>
        <v>1.0256000000000001</v>
      </c>
      <c r="J213" s="356">
        <v>46119</v>
      </c>
      <c r="K213" s="446" t="str">
        <f t="shared" si="8"/>
        <v/>
      </c>
    </row>
    <row r="214" spans="1:11" ht="17" customHeight="1" x14ac:dyDescent="0.45">
      <c r="A214" s="339">
        <v>211</v>
      </c>
      <c r="B214" s="346"/>
      <c r="C214" s="341" t="s">
        <v>234</v>
      </c>
      <c r="D214" s="342" t="s">
        <v>322</v>
      </c>
      <c r="E214" s="343" t="s">
        <v>295</v>
      </c>
      <c r="F214" s="344">
        <v>0.2</v>
      </c>
      <c r="G214" s="344">
        <v>0.2172</v>
      </c>
      <c r="H214" s="344">
        <v>0.57999999999999996</v>
      </c>
      <c r="I214" s="402">
        <f t="shared" si="7"/>
        <v>0.99719999999999998</v>
      </c>
      <c r="J214" s="345">
        <v>46077</v>
      </c>
      <c r="K214" s="446" t="str">
        <f t="shared" si="8"/>
        <v/>
      </c>
    </row>
    <row r="215" spans="1:11" ht="17" customHeight="1" x14ac:dyDescent="0.45">
      <c r="A215" s="339">
        <v>212</v>
      </c>
      <c r="B215" s="346"/>
      <c r="C215" s="341" t="s">
        <v>16</v>
      </c>
      <c r="D215" s="342" t="s">
        <v>323</v>
      </c>
      <c r="E215" s="343" t="s">
        <v>324</v>
      </c>
      <c r="F215" s="344">
        <v>0.2011</v>
      </c>
      <c r="G215" s="344">
        <v>0.13420000000000001</v>
      </c>
      <c r="H215" s="344">
        <v>0.54</v>
      </c>
      <c r="I215" s="402">
        <f t="shared" si="7"/>
        <v>0.87530000000000008</v>
      </c>
      <c r="J215" s="345">
        <v>45933</v>
      </c>
      <c r="K215" s="446" t="str">
        <f t="shared" si="8"/>
        <v/>
      </c>
    </row>
    <row r="216" spans="1:11" ht="17" customHeight="1" x14ac:dyDescent="0.45">
      <c r="A216" s="339">
        <v>213</v>
      </c>
      <c r="B216" s="346"/>
      <c r="C216" s="341" t="s">
        <v>261</v>
      </c>
      <c r="D216" s="342" t="s">
        <v>325</v>
      </c>
      <c r="E216" s="343" t="s">
        <v>326</v>
      </c>
      <c r="F216" s="344">
        <v>0.2833</v>
      </c>
      <c r="G216" s="344">
        <v>0.1661</v>
      </c>
      <c r="H216" s="344">
        <v>0.4</v>
      </c>
      <c r="I216" s="402">
        <f t="shared" si="7"/>
        <v>0.84940000000000004</v>
      </c>
      <c r="J216" s="345">
        <v>46001</v>
      </c>
      <c r="K216" s="446" t="str">
        <f t="shared" si="8"/>
        <v/>
      </c>
    </row>
    <row r="217" spans="1:11" ht="17" customHeight="1" x14ac:dyDescent="0.45">
      <c r="A217" s="350">
        <v>214</v>
      </c>
      <c r="B217" s="351"/>
      <c r="C217" s="352" t="s">
        <v>482</v>
      </c>
      <c r="D217" s="353" t="s">
        <v>327</v>
      </c>
      <c r="E217" s="354" t="s">
        <v>328</v>
      </c>
      <c r="F217" s="355">
        <v>0.2843</v>
      </c>
      <c r="G217" s="355">
        <v>0.25559999999999999</v>
      </c>
      <c r="H217" s="355">
        <v>0.2</v>
      </c>
      <c r="I217" s="410">
        <f t="shared" si="7"/>
        <v>0.7399</v>
      </c>
      <c r="J217" s="356">
        <v>45903</v>
      </c>
      <c r="K217" s="446" t="str">
        <f t="shared" si="8"/>
        <v/>
      </c>
    </row>
    <row r="218" spans="1:11" s="396" customFormat="1" ht="16.5" customHeight="1" x14ac:dyDescent="0.45">
      <c r="A218" s="350">
        <v>215</v>
      </c>
      <c r="B218" s="351"/>
      <c r="C218" s="352" t="s">
        <v>470</v>
      </c>
      <c r="D218" s="353" t="s">
        <v>329</v>
      </c>
      <c r="E218" s="354" t="s">
        <v>149</v>
      </c>
      <c r="F218" s="355">
        <v>6.59E-2</v>
      </c>
      <c r="G218" s="355">
        <v>0.08</v>
      </c>
      <c r="H218" s="355">
        <v>0.54</v>
      </c>
      <c r="I218" s="355">
        <f t="shared" si="7"/>
        <v>0.68590000000000007</v>
      </c>
      <c r="J218" s="356">
        <v>45926</v>
      </c>
      <c r="K218" s="446" t="str">
        <f t="shared" si="8"/>
        <v/>
      </c>
    </row>
    <row r="219" spans="1:11" s="396" customFormat="1" ht="16.5" customHeight="1" x14ac:dyDescent="0.45">
      <c r="A219" s="358">
        <v>216</v>
      </c>
      <c r="B219" s="359"/>
      <c r="C219" s="360" t="s">
        <v>266</v>
      </c>
      <c r="D219" s="361" t="s">
        <v>330</v>
      </c>
      <c r="E219" s="362" t="s">
        <v>331</v>
      </c>
      <c r="F219" s="363">
        <v>0.11890000000000001</v>
      </c>
      <c r="G219" s="363">
        <v>9.2600000000000002E-2</v>
      </c>
      <c r="H219" s="363">
        <v>0.42</v>
      </c>
      <c r="I219" s="363">
        <f t="shared" si="7"/>
        <v>0.63149999999999995</v>
      </c>
      <c r="J219" s="364">
        <v>45902</v>
      </c>
      <c r="K219" s="446" t="str">
        <f t="shared" si="8"/>
        <v/>
      </c>
    </row>
    <row r="220" spans="1:11" s="396" customFormat="1" ht="16.5" customHeight="1" x14ac:dyDescent="0.45">
      <c r="A220" s="339">
        <v>217</v>
      </c>
      <c r="B220" s="346"/>
      <c r="C220" s="341" t="s">
        <v>332</v>
      </c>
      <c r="D220" s="342" t="s">
        <v>333</v>
      </c>
      <c r="E220" s="343" t="s">
        <v>124</v>
      </c>
      <c r="F220" s="344">
        <v>0.14810000000000001</v>
      </c>
      <c r="G220" s="344">
        <v>2.8799999999999999E-2</v>
      </c>
      <c r="H220" s="344">
        <v>0.36</v>
      </c>
      <c r="I220" s="344">
        <f t="shared" si="7"/>
        <v>0.53689999999999993</v>
      </c>
      <c r="J220" s="345">
        <v>45903</v>
      </c>
      <c r="K220" s="446" t="str">
        <f t="shared" si="8"/>
        <v/>
      </c>
    </row>
    <row r="221" spans="1:11" s="396" customFormat="1" ht="16.5" customHeight="1" x14ac:dyDescent="0.45">
      <c r="A221" s="350">
        <v>218</v>
      </c>
      <c r="B221" s="351"/>
      <c r="C221" s="352" t="s">
        <v>483</v>
      </c>
      <c r="D221" s="353" t="s">
        <v>335</v>
      </c>
      <c r="E221" s="354" t="s">
        <v>336</v>
      </c>
      <c r="F221" s="355">
        <v>0.20319999999999999</v>
      </c>
      <c r="G221" s="355">
        <v>0.20130000000000001</v>
      </c>
      <c r="H221" s="355">
        <v>0.06</v>
      </c>
      <c r="I221" s="355">
        <f t="shared" si="7"/>
        <v>0.46449999999999997</v>
      </c>
      <c r="J221" s="356">
        <v>45903</v>
      </c>
      <c r="K221" s="446" t="str">
        <f t="shared" si="8"/>
        <v/>
      </c>
    </row>
    <row r="222" spans="1:11" ht="17" customHeight="1" x14ac:dyDescent="0.45">
      <c r="A222" s="350">
        <v>219</v>
      </c>
      <c r="B222" s="351"/>
      <c r="C222" s="352" t="s">
        <v>470</v>
      </c>
      <c r="D222" s="353" t="s">
        <v>340</v>
      </c>
      <c r="E222" s="354" t="s">
        <v>341</v>
      </c>
      <c r="F222" s="355">
        <v>1.6199999999999999E-2</v>
      </c>
      <c r="G222" s="355">
        <v>8.3099999999999993E-2</v>
      </c>
      <c r="H222" s="355">
        <v>0.18</v>
      </c>
      <c r="I222" s="355">
        <f t="shared" si="7"/>
        <v>0.27929999999999999</v>
      </c>
      <c r="J222" s="356">
        <v>46097</v>
      </c>
      <c r="K222" s="446" t="str">
        <f t="shared" si="8"/>
        <v/>
      </c>
    </row>
    <row r="223" spans="1:11" ht="22.15" customHeight="1" x14ac:dyDescent="0.45">
      <c r="A223" s="447" t="s">
        <v>484</v>
      </c>
      <c r="B223" s="447"/>
      <c r="C223" s="447"/>
      <c r="D223" s="447"/>
      <c r="E223" s="447"/>
      <c r="F223" s="447"/>
      <c r="G223" s="447"/>
      <c r="H223" s="447"/>
      <c r="I223" s="447"/>
      <c r="J223" s="447"/>
      <c r="K223" s="446"/>
    </row>
  </sheetData>
  <mergeCells count="4">
    <mergeCell ref="B3:C3"/>
    <mergeCell ref="A2:J2"/>
    <mergeCell ref="A1:J1"/>
    <mergeCell ref="A223:J223"/>
  </mergeCells>
  <phoneticPr fontId="1" type="noConversion"/>
  <conditionalFormatting sqref="A15">
    <cfRule type="duplicateValues" priority="21"/>
  </conditionalFormatting>
  <conditionalFormatting sqref="A71">
    <cfRule type="duplicateValues" priority="66"/>
  </conditionalFormatting>
  <conditionalFormatting sqref="A72:A82 A16:A70 A4:A14">
    <cfRule type="duplicateValues" priority="76"/>
  </conditionalFormatting>
  <conditionalFormatting sqref="A83">
    <cfRule type="duplicateValues" priority="75"/>
  </conditionalFormatting>
  <conditionalFormatting sqref="A84">
    <cfRule type="duplicateValues" priority="74"/>
  </conditionalFormatting>
  <conditionalFormatting sqref="A85">
    <cfRule type="duplicateValues" priority="73"/>
  </conditionalFormatting>
  <conditionalFormatting sqref="A86">
    <cfRule type="duplicateValues" priority="72"/>
  </conditionalFormatting>
  <conditionalFormatting sqref="A87">
    <cfRule type="duplicateValues" priority="71"/>
  </conditionalFormatting>
  <conditionalFormatting sqref="A88">
    <cfRule type="duplicateValues" priority="70"/>
  </conditionalFormatting>
  <conditionalFormatting sqref="A89">
    <cfRule type="duplicateValues" priority="69"/>
  </conditionalFormatting>
  <conditionalFormatting sqref="A90">
    <cfRule type="duplicateValues" priority="68"/>
  </conditionalFormatting>
  <conditionalFormatting sqref="A91">
    <cfRule type="duplicateValues" priority="67"/>
  </conditionalFormatting>
  <conditionalFormatting sqref="A92:A95">
    <cfRule type="duplicateValues" priority="64"/>
  </conditionalFormatting>
  <conditionalFormatting sqref="A96">
    <cfRule type="duplicateValues" priority="63"/>
  </conditionalFormatting>
  <conditionalFormatting sqref="A97">
    <cfRule type="duplicateValues" priority="62"/>
  </conditionalFormatting>
  <conditionalFormatting sqref="A98:A100">
    <cfRule type="duplicateValues" priority="61"/>
  </conditionalFormatting>
  <conditionalFormatting sqref="A101:A103">
    <cfRule type="duplicateValues" priority="60"/>
  </conditionalFormatting>
  <conditionalFormatting sqref="A104">
    <cfRule type="duplicateValues" priority="59"/>
  </conditionalFormatting>
  <conditionalFormatting sqref="A105">
    <cfRule type="duplicateValues" priority="58"/>
  </conditionalFormatting>
  <conditionalFormatting sqref="A106">
    <cfRule type="duplicateValues" priority="57"/>
  </conditionalFormatting>
  <conditionalFormatting sqref="A107">
    <cfRule type="duplicateValues" priority="56"/>
  </conditionalFormatting>
  <conditionalFormatting sqref="A108">
    <cfRule type="duplicateValues" priority="55"/>
  </conditionalFormatting>
  <conditionalFormatting sqref="A109">
    <cfRule type="duplicateValues" priority="54"/>
  </conditionalFormatting>
  <conditionalFormatting sqref="A110:A111">
    <cfRule type="duplicateValues" priority="53"/>
  </conditionalFormatting>
  <conditionalFormatting sqref="A112">
    <cfRule type="duplicateValues" priority="52"/>
  </conditionalFormatting>
  <conditionalFormatting sqref="A113:A114">
    <cfRule type="duplicateValues" priority="51"/>
  </conditionalFormatting>
  <conditionalFormatting sqref="A115:A118">
    <cfRule type="duplicateValues" priority="50"/>
  </conditionalFormatting>
  <conditionalFormatting sqref="A119">
    <cfRule type="duplicateValues" priority="49"/>
  </conditionalFormatting>
  <conditionalFormatting sqref="A120:A123">
    <cfRule type="duplicateValues" priority="48"/>
  </conditionalFormatting>
  <conditionalFormatting sqref="A124:A125">
    <cfRule type="duplicateValues" priority="47"/>
  </conditionalFormatting>
  <conditionalFormatting sqref="A126">
    <cfRule type="duplicateValues" priority="46"/>
  </conditionalFormatting>
  <conditionalFormatting sqref="A127:A129">
    <cfRule type="duplicateValues" priority="44"/>
  </conditionalFormatting>
  <conditionalFormatting sqref="A130:A132">
    <cfRule type="duplicateValues" priority="43"/>
  </conditionalFormatting>
  <conditionalFormatting sqref="A133">
    <cfRule type="duplicateValues" priority="42"/>
  </conditionalFormatting>
  <conditionalFormatting sqref="A134">
    <cfRule type="duplicateValues" priority="41"/>
  </conditionalFormatting>
  <conditionalFormatting sqref="A135">
    <cfRule type="duplicateValues" priority="40"/>
  </conditionalFormatting>
  <conditionalFormatting sqref="A136">
    <cfRule type="duplicateValues" priority="39"/>
  </conditionalFormatting>
  <conditionalFormatting sqref="A137">
    <cfRule type="duplicateValues" priority="10"/>
  </conditionalFormatting>
  <conditionalFormatting sqref="A138:A140">
    <cfRule type="duplicateValues" priority="38"/>
  </conditionalFormatting>
  <conditionalFormatting sqref="A141:A142">
    <cfRule type="duplicateValues" priority="37"/>
  </conditionalFormatting>
  <conditionalFormatting sqref="A143">
    <cfRule type="duplicateValues" priority="35"/>
  </conditionalFormatting>
  <conditionalFormatting sqref="A144">
    <cfRule type="duplicateValues" priority="36"/>
  </conditionalFormatting>
  <conditionalFormatting sqref="A145">
    <cfRule type="duplicateValues" priority="34"/>
  </conditionalFormatting>
  <conditionalFormatting sqref="A146:A148">
    <cfRule type="duplicateValues" priority="33"/>
  </conditionalFormatting>
  <conditionalFormatting sqref="A149:A150">
    <cfRule type="duplicateValues" priority="1586"/>
  </conditionalFormatting>
  <conditionalFormatting sqref="A151:A153">
    <cfRule type="duplicateValues" priority="31"/>
  </conditionalFormatting>
  <conditionalFormatting sqref="A154">
    <cfRule type="duplicateValues" priority="29"/>
  </conditionalFormatting>
  <conditionalFormatting sqref="A155">
    <cfRule type="duplicateValues" priority="30"/>
  </conditionalFormatting>
  <conditionalFormatting sqref="A156:A158">
    <cfRule type="duplicateValues" priority="28"/>
  </conditionalFormatting>
  <conditionalFormatting sqref="A159:A161">
    <cfRule type="duplicateValues" priority="27"/>
  </conditionalFormatting>
  <conditionalFormatting sqref="A162">
    <cfRule type="duplicateValues" priority="26"/>
  </conditionalFormatting>
  <conditionalFormatting sqref="A163">
    <cfRule type="duplicateValues" priority="25"/>
  </conditionalFormatting>
  <conditionalFormatting sqref="A164:A165">
    <cfRule type="duplicateValues" priority="1605"/>
  </conditionalFormatting>
  <conditionalFormatting sqref="A166:A168">
    <cfRule type="duplicateValues" priority="23"/>
  </conditionalFormatting>
  <conditionalFormatting sqref="A169">
    <cfRule type="duplicateValues" priority="22"/>
  </conditionalFormatting>
  <conditionalFormatting sqref="A170 A180:A183">
    <cfRule type="duplicateValues" priority="20"/>
  </conditionalFormatting>
  <conditionalFormatting sqref="A171:A172">
    <cfRule type="duplicateValues" priority="19"/>
  </conditionalFormatting>
  <conditionalFormatting sqref="A173:A175">
    <cfRule type="duplicateValues" priority="18"/>
  </conditionalFormatting>
  <conditionalFormatting sqref="A176">
    <cfRule type="duplicateValues" priority="17"/>
  </conditionalFormatting>
  <conditionalFormatting sqref="A177:A178">
    <cfRule type="duplicateValues" priority="16"/>
  </conditionalFormatting>
  <conditionalFormatting sqref="A179">
    <cfRule type="duplicateValues" priority="15"/>
  </conditionalFormatting>
  <conditionalFormatting sqref="A187">
    <cfRule type="duplicateValues" priority="12"/>
  </conditionalFormatting>
  <conditionalFormatting sqref="A188:A189">
    <cfRule type="duplicateValues" priority="11"/>
  </conditionalFormatting>
  <conditionalFormatting sqref="A190:A191">
    <cfRule type="duplicateValues" priority="9"/>
  </conditionalFormatting>
  <conditionalFormatting sqref="A192">
    <cfRule type="duplicateValues" priority="8"/>
  </conditionalFormatting>
  <conditionalFormatting sqref="A193:A194">
    <cfRule type="duplicateValues" priority="77"/>
  </conditionalFormatting>
  <conditionalFormatting sqref="A195:A198">
    <cfRule type="duplicateValues" priority="7"/>
  </conditionalFormatting>
  <conditionalFormatting sqref="A199:A201">
    <cfRule type="duplicateValues" priority="6"/>
  </conditionalFormatting>
  <conditionalFormatting sqref="A202:A203">
    <cfRule type="duplicateValues" priority="78"/>
  </conditionalFormatting>
  <conditionalFormatting sqref="A204">
    <cfRule type="duplicateValues" priority="5"/>
  </conditionalFormatting>
  <conditionalFormatting sqref="A205">
    <cfRule type="duplicateValues" priority="4"/>
  </conditionalFormatting>
  <conditionalFormatting sqref="A206">
    <cfRule type="duplicateValues" priority="3"/>
  </conditionalFormatting>
  <conditionalFormatting sqref="A207 A184:A186">
    <cfRule type="duplicateValues" priority="14"/>
  </conditionalFormatting>
  <conditionalFormatting sqref="A218:A221">
    <cfRule type="duplicateValues" priority="1"/>
  </conditionalFormatting>
  <conditionalFormatting sqref="A222 A208:A217">
    <cfRule type="duplicateValues" priority="2"/>
  </conditionalFormatting>
  <conditionalFormatting sqref="B193:C194">
    <cfRule type="duplicateValues" priority="1568"/>
  </conditionalFormatting>
  <conditionalFormatting sqref="C15">
    <cfRule type="duplicateValues" priority="1259"/>
  </conditionalFormatting>
  <conditionalFormatting sqref="C71">
    <cfRule type="duplicateValues" priority="1304"/>
  </conditionalFormatting>
  <conditionalFormatting sqref="C72:C82 C16:C70 C4:C14">
    <cfRule type="duplicateValues" priority="1553"/>
  </conditionalFormatting>
  <conditionalFormatting sqref="C83">
    <cfRule type="duplicateValues" priority="1313"/>
  </conditionalFormatting>
  <conditionalFormatting sqref="C84">
    <cfRule type="duplicateValues" priority="1312"/>
  </conditionalFormatting>
  <conditionalFormatting sqref="C85">
    <cfRule type="duplicateValues" priority="1311"/>
  </conditionalFormatting>
  <conditionalFormatting sqref="C86">
    <cfRule type="duplicateValues" priority="1310"/>
  </conditionalFormatting>
  <conditionalFormatting sqref="C87">
    <cfRule type="duplicateValues" priority="1309"/>
  </conditionalFormatting>
  <conditionalFormatting sqref="C88">
    <cfRule type="duplicateValues" priority="1308"/>
  </conditionalFormatting>
  <conditionalFormatting sqref="C89">
    <cfRule type="duplicateValues" priority="1307"/>
  </conditionalFormatting>
  <conditionalFormatting sqref="C90">
    <cfRule type="duplicateValues" priority="1306"/>
  </conditionalFormatting>
  <conditionalFormatting sqref="C91">
    <cfRule type="duplicateValues" priority="1305"/>
  </conditionalFormatting>
  <conditionalFormatting sqref="C92:C95">
    <cfRule type="duplicateValues" priority="1302"/>
  </conditionalFormatting>
  <conditionalFormatting sqref="C96">
    <cfRule type="duplicateValues" priority="1301"/>
  </conditionalFormatting>
  <conditionalFormatting sqref="C97">
    <cfRule type="duplicateValues" priority="1300"/>
  </conditionalFormatting>
  <conditionalFormatting sqref="C98:C100">
    <cfRule type="duplicateValues" priority="1299"/>
  </conditionalFormatting>
  <conditionalFormatting sqref="C101:C103">
    <cfRule type="duplicateValues" priority="1298"/>
  </conditionalFormatting>
  <conditionalFormatting sqref="C104">
    <cfRule type="duplicateValues" priority="1297"/>
  </conditionalFormatting>
  <conditionalFormatting sqref="C105">
    <cfRule type="duplicateValues" priority="1296"/>
  </conditionalFormatting>
  <conditionalFormatting sqref="C106">
    <cfRule type="duplicateValues" priority="1295"/>
  </conditionalFormatting>
  <conditionalFormatting sqref="C107">
    <cfRule type="duplicateValues" priority="1294"/>
  </conditionalFormatting>
  <conditionalFormatting sqref="C108">
    <cfRule type="duplicateValues" priority="1293"/>
  </conditionalFormatting>
  <conditionalFormatting sqref="C109">
    <cfRule type="duplicateValues" priority="1292"/>
  </conditionalFormatting>
  <conditionalFormatting sqref="C110:C111">
    <cfRule type="duplicateValues" priority="1291"/>
  </conditionalFormatting>
  <conditionalFormatting sqref="C112">
    <cfRule type="duplicateValues" priority="1290"/>
  </conditionalFormatting>
  <conditionalFormatting sqref="C113:C114">
    <cfRule type="duplicateValues" priority="1289"/>
  </conditionalFormatting>
  <conditionalFormatting sqref="C115:C118">
    <cfRule type="duplicateValues" priority="1288"/>
  </conditionalFormatting>
  <conditionalFormatting sqref="C119">
    <cfRule type="duplicateValues" priority="1287"/>
  </conditionalFormatting>
  <conditionalFormatting sqref="C120:C123">
    <cfRule type="duplicateValues" priority="1286"/>
  </conditionalFormatting>
  <conditionalFormatting sqref="C124:C125">
    <cfRule type="duplicateValues" priority="1285"/>
  </conditionalFormatting>
  <conditionalFormatting sqref="C126">
    <cfRule type="duplicateValues" priority="1284"/>
  </conditionalFormatting>
  <conditionalFormatting sqref="C127:C129">
    <cfRule type="duplicateValues" priority="1282"/>
  </conditionalFormatting>
  <conditionalFormatting sqref="C130:C132">
    <cfRule type="duplicateValues" priority="1281"/>
  </conditionalFormatting>
  <conditionalFormatting sqref="C133">
    <cfRule type="duplicateValues" priority="1280"/>
  </conditionalFormatting>
  <conditionalFormatting sqref="C134">
    <cfRule type="duplicateValues" priority="1279"/>
  </conditionalFormatting>
  <conditionalFormatting sqref="C135">
    <cfRule type="duplicateValues" priority="1278"/>
  </conditionalFormatting>
  <conditionalFormatting sqref="C136">
    <cfRule type="duplicateValues" priority="1277"/>
  </conditionalFormatting>
  <conditionalFormatting sqref="C137">
    <cfRule type="duplicateValues" priority="866"/>
  </conditionalFormatting>
  <conditionalFormatting sqref="C138:C140">
    <cfRule type="duplicateValues" priority="1276"/>
  </conditionalFormatting>
  <conditionalFormatting sqref="C141:C142">
    <cfRule type="duplicateValues" priority="1275"/>
  </conditionalFormatting>
  <conditionalFormatting sqref="C143">
    <cfRule type="duplicateValues" priority="1273"/>
  </conditionalFormatting>
  <conditionalFormatting sqref="C144">
    <cfRule type="duplicateValues" priority="1274"/>
  </conditionalFormatting>
  <conditionalFormatting sqref="C145">
    <cfRule type="duplicateValues" priority="1272"/>
  </conditionalFormatting>
  <conditionalFormatting sqref="C146:C148">
    <cfRule type="duplicateValues" priority="1271"/>
  </conditionalFormatting>
  <conditionalFormatting sqref="C149:C150">
    <cfRule type="duplicateValues" priority="1591"/>
  </conditionalFormatting>
  <conditionalFormatting sqref="C151:C153">
    <cfRule type="duplicateValues" priority="1269"/>
  </conditionalFormatting>
  <conditionalFormatting sqref="C154">
    <cfRule type="duplicateValues" priority="1267"/>
  </conditionalFormatting>
  <conditionalFormatting sqref="C155">
    <cfRule type="duplicateValues" priority="1268"/>
  </conditionalFormatting>
  <conditionalFormatting sqref="C156:C158">
    <cfRule type="duplicateValues" priority="1266"/>
  </conditionalFormatting>
  <conditionalFormatting sqref="C159:C161">
    <cfRule type="duplicateValues" priority="1265"/>
  </conditionalFormatting>
  <conditionalFormatting sqref="C162">
    <cfRule type="duplicateValues" priority="1264"/>
  </conditionalFormatting>
  <conditionalFormatting sqref="C163">
    <cfRule type="duplicateValues" priority="1263"/>
  </conditionalFormatting>
  <conditionalFormatting sqref="C164:C165">
    <cfRule type="duplicateValues" priority="1609"/>
  </conditionalFormatting>
  <conditionalFormatting sqref="C166:C168">
    <cfRule type="duplicateValues" priority="1261"/>
  </conditionalFormatting>
  <conditionalFormatting sqref="C169">
    <cfRule type="duplicateValues" priority="1260"/>
  </conditionalFormatting>
  <conditionalFormatting sqref="C170 C180:C183">
    <cfRule type="duplicateValues" priority="1258"/>
  </conditionalFormatting>
  <conditionalFormatting sqref="C171:C172">
    <cfRule type="duplicateValues" priority="1257"/>
  </conditionalFormatting>
  <conditionalFormatting sqref="C173:C175">
    <cfRule type="duplicateValues" priority="1197"/>
  </conditionalFormatting>
  <conditionalFormatting sqref="C176">
    <cfRule type="duplicateValues" priority="1137"/>
  </conditionalFormatting>
  <conditionalFormatting sqref="C177:C178">
    <cfRule type="duplicateValues" priority="1077"/>
  </conditionalFormatting>
  <conditionalFormatting sqref="C179">
    <cfRule type="duplicateValues" priority="1076"/>
  </conditionalFormatting>
  <conditionalFormatting sqref="C187">
    <cfRule type="duplicateValues" priority="876"/>
  </conditionalFormatting>
  <conditionalFormatting sqref="C188:C189">
    <cfRule type="duplicateValues" priority="871"/>
  </conditionalFormatting>
  <conditionalFormatting sqref="C190:C191">
    <cfRule type="duplicateValues" priority="796"/>
  </conditionalFormatting>
  <conditionalFormatting sqref="C192">
    <cfRule type="duplicateValues" priority="793"/>
  </conditionalFormatting>
  <conditionalFormatting sqref="C195:C198">
    <cfRule type="duplicateValues" priority="716"/>
  </conditionalFormatting>
  <conditionalFormatting sqref="C199:C201">
    <cfRule type="duplicateValues" priority="569"/>
  </conditionalFormatting>
  <conditionalFormatting sqref="C202:C203">
    <cfRule type="duplicateValues" priority="1583"/>
  </conditionalFormatting>
  <conditionalFormatting sqref="C204">
    <cfRule type="duplicateValues" priority="488"/>
  </conditionalFormatting>
  <conditionalFormatting sqref="C205">
    <cfRule type="duplicateValues" priority="484"/>
  </conditionalFormatting>
  <conditionalFormatting sqref="C206">
    <cfRule type="duplicateValues" priority="483"/>
  </conditionalFormatting>
  <conditionalFormatting sqref="C207 C184:C186">
    <cfRule type="duplicateValues" priority="1013"/>
  </conditionalFormatting>
  <conditionalFormatting sqref="C218:C221">
    <cfRule type="duplicateValues" priority="159"/>
  </conditionalFormatting>
  <conditionalFormatting sqref="C222 C208:C217">
    <cfRule type="duplicateValues" priority="397"/>
  </conditionalFormatting>
  <conditionalFormatting sqref="D15">
    <cfRule type="duplicateValues" priority="1437"/>
  </conditionalFormatting>
  <conditionalFormatting sqref="D71">
    <cfRule type="duplicateValues" priority="1541"/>
  </conditionalFormatting>
  <conditionalFormatting sqref="D83">
    <cfRule type="duplicateValues" priority="1550"/>
  </conditionalFormatting>
  <conditionalFormatting sqref="D84">
    <cfRule type="duplicateValues" priority="1549"/>
  </conditionalFormatting>
  <conditionalFormatting sqref="D85">
    <cfRule type="duplicateValues" priority="1548"/>
  </conditionalFormatting>
  <conditionalFormatting sqref="D86">
    <cfRule type="duplicateValues" priority="1547"/>
  </conditionalFormatting>
  <conditionalFormatting sqref="D87">
    <cfRule type="duplicateValues" priority="1546"/>
  </conditionalFormatting>
  <conditionalFormatting sqref="D88">
    <cfRule type="duplicateValues" priority="1545"/>
  </conditionalFormatting>
  <conditionalFormatting sqref="D89">
    <cfRule type="duplicateValues" priority="1544"/>
  </conditionalFormatting>
  <conditionalFormatting sqref="D90">
    <cfRule type="duplicateValues" priority="1543"/>
  </conditionalFormatting>
  <conditionalFormatting sqref="D91">
    <cfRule type="duplicateValues" priority="1542"/>
  </conditionalFormatting>
  <conditionalFormatting sqref="D92:D95">
    <cfRule type="duplicateValues" priority="1539"/>
  </conditionalFormatting>
  <conditionalFormatting sqref="D96">
    <cfRule type="duplicateValues" priority="1526"/>
  </conditionalFormatting>
  <conditionalFormatting sqref="D97">
    <cfRule type="duplicateValues" priority="1524"/>
  </conditionalFormatting>
  <conditionalFormatting sqref="D98:D100">
    <cfRule type="duplicateValues" priority="1521"/>
  </conditionalFormatting>
  <conditionalFormatting sqref="D101:D103">
    <cfRule type="duplicateValues" priority="1519"/>
  </conditionalFormatting>
  <conditionalFormatting sqref="D104">
    <cfRule type="duplicateValues" priority="1517"/>
  </conditionalFormatting>
  <conditionalFormatting sqref="D105">
    <cfRule type="duplicateValues" priority="1515"/>
  </conditionalFormatting>
  <conditionalFormatting sqref="D106">
    <cfRule type="duplicateValues" priority="1513"/>
  </conditionalFormatting>
  <conditionalFormatting sqref="D107">
    <cfRule type="duplicateValues" priority="1511"/>
  </conditionalFormatting>
  <conditionalFormatting sqref="D108">
    <cfRule type="duplicateValues" priority="1509"/>
  </conditionalFormatting>
  <conditionalFormatting sqref="D109">
    <cfRule type="duplicateValues" priority="1507"/>
  </conditionalFormatting>
  <conditionalFormatting sqref="D110:D111">
    <cfRule type="duplicateValues" priority="1505"/>
  </conditionalFormatting>
  <conditionalFormatting sqref="D112">
    <cfRule type="duplicateValues" priority="1503"/>
  </conditionalFormatting>
  <conditionalFormatting sqref="D113:D114">
    <cfRule type="duplicateValues" priority="1502"/>
  </conditionalFormatting>
  <conditionalFormatting sqref="D115:D118">
    <cfRule type="duplicateValues" priority="1500"/>
  </conditionalFormatting>
  <conditionalFormatting sqref="D119">
    <cfRule type="duplicateValues" priority="1494"/>
  </conditionalFormatting>
  <conditionalFormatting sqref="D120:D123">
    <cfRule type="duplicateValues" priority="1493"/>
  </conditionalFormatting>
  <conditionalFormatting sqref="D124:D125">
    <cfRule type="duplicateValues" priority="1491"/>
  </conditionalFormatting>
  <conditionalFormatting sqref="D126">
    <cfRule type="duplicateValues" priority="1489"/>
  </conditionalFormatting>
  <conditionalFormatting sqref="D127:D129">
    <cfRule type="duplicateValues" priority="1485"/>
  </conditionalFormatting>
  <conditionalFormatting sqref="D130:D132">
    <cfRule type="duplicateValues" priority="1483"/>
  </conditionalFormatting>
  <conditionalFormatting sqref="D133">
    <cfRule type="duplicateValues" priority="1479"/>
  </conditionalFormatting>
  <conditionalFormatting sqref="D134">
    <cfRule type="duplicateValues" priority="1477"/>
  </conditionalFormatting>
  <conditionalFormatting sqref="D135">
    <cfRule type="duplicateValues" priority="1475"/>
  </conditionalFormatting>
  <conditionalFormatting sqref="D136">
    <cfRule type="duplicateValues" priority="1473"/>
  </conditionalFormatting>
  <conditionalFormatting sqref="D137">
    <cfRule type="duplicateValues" priority="868"/>
  </conditionalFormatting>
  <conditionalFormatting sqref="D138:D140">
    <cfRule type="duplicateValues" priority="1471"/>
  </conditionalFormatting>
  <conditionalFormatting sqref="D141:D142">
    <cfRule type="duplicateValues" priority="1469"/>
  </conditionalFormatting>
  <conditionalFormatting sqref="D143">
    <cfRule type="duplicateValues" priority="1466"/>
  </conditionalFormatting>
  <conditionalFormatting sqref="D144">
    <cfRule type="duplicateValues" priority="1468"/>
  </conditionalFormatting>
  <conditionalFormatting sqref="D145">
    <cfRule type="duplicateValues" priority="1463"/>
  </conditionalFormatting>
  <conditionalFormatting sqref="D146:D148">
    <cfRule type="duplicateValues" priority="1462"/>
  </conditionalFormatting>
  <conditionalFormatting sqref="D149:D150">
    <cfRule type="duplicateValues" priority="1596"/>
  </conditionalFormatting>
  <conditionalFormatting sqref="D151:D153">
    <cfRule type="duplicateValues" priority="1457"/>
  </conditionalFormatting>
  <conditionalFormatting sqref="D154">
    <cfRule type="duplicateValues" priority="1453"/>
  </conditionalFormatting>
  <conditionalFormatting sqref="D155">
    <cfRule type="duplicateValues" priority="1455"/>
  </conditionalFormatting>
  <conditionalFormatting sqref="D156:D158">
    <cfRule type="duplicateValues" priority="1451"/>
  </conditionalFormatting>
  <conditionalFormatting sqref="D159:D161">
    <cfRule type="duplicateValues" priority="1449"/>
  </conditionalFormatting>
  <conditionalFormatting sqref="D162">
    <cfRule type="duplicateValues" priority="1447"/>
  </conditionalFormatting>
  <conditionalFormatting sqref="D163">
    <cfRule type="duplicateValues" priority="1445"/>
  </conditionalFormatting>
  <conditionalFormatting sqref="D164:D165">
    <cfRule type="duplicateValues" priority="1613"/>
  </conditionalFormatting>
  <conditionalFormatting sqref="D166:D168">
    <cfRule type="duplicateValues" priority="1441"/>
  </conditionalFormatting>
  <conditionalFormatting sqref="D169">
    <cfRule type="duplicateValues" priority="1439"/>
  </conditionalFormatting>
  <conditionalFormatting sqref="D170 D180:D183">
    <cfRule type="duplicateValues" priority="1436"/>
  </conditionalFormatting>
  <conditionalFormatting sqref="D171:D179">
    <cfRule type="duplicateValues" priority="1376"/>
  </conditionalFormatting>
  <conditionalFormatting sqref="D187">
    <cfRule type="duplicateValues" priority="878"/>
  </conditionalFormatting>
  <conditionalFormatting sqref="D188:D189">
    <cfRule type="duplicateValues" priority="873"/>
  </conditionalFormatting>
  <conditionalFormatting sqref="D190:D192">
    <cfRule type="duplicateValues" priority="798"/>
  </conditionalFormatting>
  <conditionalFormatting sqref="D193:D194">
    <cfRule type="duplicateValues" priority="1574"/>
  </conditionalFormatting>
  <conditionalFormatting sqref="D195:D198">
    <cfRule type="duplicateValues" priority="717"/>
  </conditionalFormatting>
  <conditionalFormatting sqref="D199:D201">
    <cfRule type="duplicateValues" priority="570"/>
  </conditionalFormatting>
  <conditionalFormatting sqref="D202:D203">
    <cfRule type="duplicateValues" priority="1584"/>
  </conditionalFormatting>
  <conditionalFormatting sqref="D204:D205">
    <cfRule type="duplicateValues" priority="486"/>
  </conditionalFormatting>
  <conditionalFormatting sqref="D206">
    <cfRule type="duplicateValues" priority="481"/>
  </conditionalFormatting>
  <conditionalFormatting sqref="D207 D184:D186">
    <cfRule type="duplicateValues" priority="1011"/>
  </conditionalFormatting>
  <conditionalFormatting sqref="D218:D221">
    <cfRule type="duplicateValues" priority="160"/>
  </conditionalFormatting>
  <conditionalFormatting sqref="D222 D208:D217">
    <cfRule type="duplicateValues" priority="399"/>
  </conditionalFormatting>
  <conditionalFormatting sqref="D224:D1048576 D16:D70 D72:D82 D3:D14">
    <cfRule type="duplicateValues" priority="1558"/>
  </conditionalFormatting>
  <conditionalFormatting sqref="E71">
    <cfRule type="duplicateValues" priority="1538"/>
  </conditionalFormatting>
  <conditionalFormatting sqref="E72:E82 E16:E70 E4:E14">
    <cfRule type="duplicateValues" priority="1564"/>
  </conditionalFormatting>
  <conditionalFormatting sqref="E83">
    <cfRule type="duplicateValues" priority="1537"/>
  </conditionalFormatting>
  <conditionalFormatting sqref="E84">
    <cfRule type="duplicateValues" priority="1536"/>
  </conditionalFormatting>
  <conditionalFormatting sqref="E85">
    <cfRule type="duplicateValues" priority="1535"/>
  </conditionalFormatting>
  <conditionalFormatting sqref="E86">
    <cfRule type="duplicateValues" priority="1534"/>
  </conditionalFormatting>
  <conditionalFormatting sqref="E87">
    <cfRule type="duplicateValues" priority="1533"/>
  </conditionalFormatting>
  <conditionalFormatting sqref="E88">
    <cfRule type="duplicateValues" priority="1532"/>
  </conditionalFormatting>
  <conditionalFormatting sqref="E89">
    <cfRule type="duplicateValues" priority="1531"/>
  </conditionalFormatting>
  <conditionalFormatting sqref="E90">
    <cfRule type="duplicateValues" priority="1530"/>
  </conditionalFormatting>
  <conditionalFormatting sqref="E91">
    <cfRule type="duplicateValues" priority="1529"/>
  </conditionalFormatting>
  <conditionalFormatting sqref="E92:E95">
    <cfRule type="duplicateValues" priority="1527"/>
  </conditionalFormatting>
  <conditionalFormatting sqref="E96">
    <cfRule type="duplicateValues" priority="1525"/>
  </conditionalFormatting>
  <conditionalFormatting sqref="E97">
    <cfRule type="duplicateValues" priority="1523"/>
  </conditionalFormatting>
  <conditionalFormatting sqref="E98:E100">
    <cfRule type="duplicateValues" priority="1522"/>
  </conditionalFormatting>
  <conditionalFormatting sqref="E101:E103">
    <cfRule type="duplicateValues" priority="1520"/>
  </conditionalFormatting>
  <conditionalFormatting sqref="E104">
    <cfRule type="duplicateValues" priority="1518"/>
  </conditionalFormatting>
  <conditionalFormatting sqref="E105">
    <cfRule type="duplicateValues" priority="1516"/>
  </conditionalFormatting>
  <conditionalFormatting sqref="E106">
    <cfRule type="duplicateValues" priority="1514"/>
  </conditionalFormatting>
  <conditionalFormatting sqref="E107">
    <cfRule type="duplicateValues" priority="1512"/>
  </conditionalFormatting>
  <conditionalFormatting sqref="E108">
    <cfRule type="duplicateValues" priority="1510"/>
  </conditionalFormatting>
  <conditionalFormatting sqref="E109">
    <cfRule type="duplicateValues" priority="1508"/>
  </conditionalFormatting>
  <conditionalFormatting sqref="E110:E111">
    <cfRule type="duplicateValues" priority="1506"/>
  </conditionalFormatting>
  <conditionalFormatting sqref="E112">
    <cfRule type="duplicateValues" priority="1504"/>
  </conditionalFormatting>
  <conditionalFormatting sqref="E113:E114">
    <cfRule type="duplicateValues" priority="1501"/>
  </conditionalFormatting>
  <conditionalFormatting sqref="E115">
    <cfRule type="duplicateValues" priority="1499"/>
  </conditionalFormatting>
  <conditionalFormatting sqref="E116">
    <cfRule type="duplicateValues" priority="1498"/>
  </conditionalFormatting>
  <conditionalFormatting sqref="E117">
    <cfRule type="duplicateValues" priority="1497"/>
  </conditionalFormatting>
  <conditionalFormatting sqref="E118">
    <cfRule type="duplicateValues" priority="1496"/>
  </conditionalFormatting>
  <conditionalFormatting sqref="E119">
    <cfRule type="duplicateValues" priority="1495"/>
  </conditionalFormatting>
  <conditionalFormatting sqref="E120:E123">
    <cfRule type="duplicateValues" priority="1492"/>
  </conditionalFormatting>
  <conditionalFormatting sqref="E124:E125">
    <cfRule type="duplicateValues" priority="1490"/>
  </conditionalFormatting>
  <conditionalFormatting sqref="E126">
    <cfRule type="duplicateValues" priority="1488"/>
  </conditionalFormatting>
  <conditionalFormatting sqref="E127:E129">
    <cfRule type="duplicateValues" priority="1484"/>
  </conditionalFormatting>
  <conditionalFormatting sqref="E130">
    <cfRule type="duplicateValues" priority="1481"/>
  </conditionalFormatting>
  <conditionalFormatting sqref="E131:E132">
    <cfRule type="duplicateValues" priority="1482"/>
  </conditionalFormatting>
  <conditionalFormatting sqref="E133">
    <cfRule type="duplicateValues" priority="1480"/>
  </conditionalFormatting>
  <conditionalFormatting sqref="E134">
    <cfRule type="duplicateValues" priority="1478"/>
  </conditionalFormatting>
  <conditionalFormatting sqref="E135">
    <cfRule type="duplicateValues" priority="1476"/>
  </conditionalFormatting>
  <conditionalFormatting sqref="E136">
    <cfRule type="duplicateValues" priority="1474"/>
  </conditionalFormatting>
  <conditionalFormatting sqref="E137">
    <cfRule type="duplicateValues" priority="867"/>
  </conditionalFormatting>
  <conditionalFormatting sqref="E138:E140">
    <cfRule type="duplicateValues" priority="1472"/>
  </conditionalFormatting>
  <conditionalFormatting sqref="E141:E142">
    <cfRule type="duplicateValues" priority="1470"/>
  </conditionalFormatting>
  <conditionalFormatting sqref="E143">
    <cfRule type="duplicateValues" priority="1465"/>
  </conditionalFormatting>
  <conditionalFormatting sqref="E144">
    <cfRule type="duplicateValues" priority="1467"/>
  </conditionalFormatting>
  <conditionalFormatting sqref="E145">
    <cfRule type="duplicateValues" priority="1464"/>
  </conditionalFormatting>
  <conditionalFormatting sqref="E146 E148">
    <cfRule type="duplicateValues" priority="1461"/>
  </conditionalFormatting>
  <conditionalFormatting sqref="E147">
    <cfRule type="duplicateValues" priority="1460"/>
  </conditionalFormatting>
  <conditionalFormatting sqref="E149:E150">
    <cfRule type="duplicateValues" priority="1604"/>
  </conditionalFormatting>
  <conditionalFormatting sqref="E151:E153">
    <cfRule type="duplicateValues" priority="1456"/>
  </conditionalFormatting>
  <conditionalFormatting sqref="E154">
    <cfRule type="duplicateValues" priority="1452"/>
  </conditionalFormatting>
  <conditionalFormatting sqref="E155">
    <cfRule type="duplicateValues" priority="1454"/>
  </conditionalFormatting>
  <conditionalFormatting sqref="E156:E158">
    <cfRule type="duplicateValues" priority="1450"/>
  </conditionalFormatting>
  <conditionalFormatting sqref="E159:E161">
    <cfRule type="duplicateValues" priority="1448"/>
  </conditionalFormatting>
  <conditionalFormatting sqref="E162">
    <cfRule type="duplicateValues" priority="1446"/>
  </conditionalFormatting>
  <conditionalFormatting sqref="E163">
    <cfRule type="duplicateValues" priority="1444"/>
  </conditionalFormatting>
  <conditionalFormatting sqref="E164:E165">
    <cfRule type="duplicateValues" priority="1620"/>
  </conditionalFormatting>
  <conditionalFormatting sqref="E166:E168">
    <cfRule type="duplicateValues" priority="1440"/>
  </conditionalFormatting>
  <conditionalFormatting sqref="E169">
    <cfRule type="duplicateValues" priority="1438"/>
  </conditionalFormatting>
  <conditionalFormatting sqref="E170 E180 E182:E183">
    <cfRule type="duplicateValues" priority="1435"/>
  </conditionalFormatting>
  <conditionalFormatting sqref="E171:E179">
    <cfRule type="duplicateValues" priority="1375"/>
  </conditionalFormatting>
  <conditionalFormatting sqref="E181">
    <cfRule type="duplicateValues" priority="1009"/>
  </conditionalFormatting>
  <conditionalFormatting sqref="E187">
    <cfRule type="duplicateValues" priority="877"/>
  </conditionalFormatting>
  <conditionalFormatting sqref="E188:E189">
    <cfRule type="duplicateValues" priority="872"/>
  </conditionalFormatting>
  <conditionalFormatting sqref="E190:E192">
    <cfRule type="duplicateValues" priority="797"/>
  </conditionalFormatting>
  <conditionalFormatting sqref="E193:E194">
    <cfRule type="duplicateValues" priority="1575"/>
  </conditionalFormatting>
  <conditionalFormatting sqref="E195:E198">
    <cfRule type="duplicateValues" priority="718"/>
  </conditionalFormatting>
  <conditionalFormatting sqref="E199:E201">
    <cfRule type="duplicateValues" priority="571"/>
  </conditionalFormatting>
  <conditionalFormatting sqref="E202:E203">
    <cfRule type="duplicateValues" priority="1585"/>
  </conditionalFormatting>
  <conditionalFormatting sqref="E204">
    <cfRule type="duplicateValues" priority="489"/>
  </conditionalFormatting>
  <conditionalFormatting sqref="E206">
    <cfRule type="duplicateValues" priority="482"/>
  </conditionalFormatting>
  <conditionalFormatting sqref="E218:E221">
    <cfRule type="duplicateValues" priority="158"/>
  </conditionalFormatting>
  <conditionalFormatting sqref="E222 E208:E217">
    <cfRule type="duplicateValues" priority="398"/>
  </conditionalFormatting>
  <conditionalFormatting sqref="F4:I222">
    <cfRule type="cellIs" dxfId="31" priority="161" operator="lessThan">
      <formula>0.6</formula>
    </cfRule>
  </conditionalFormatting>
  <pageMargins left="3.937007874015748E-2" right="3.937007874015748E-2" top="0.15748031496062989" bottom="0.15748031496062989" header="0.31496062992125978" footer="0.31496062992125978"/>
  <pageSetup paperSize="8"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5"/>
  <sheetViews>
    <sheetView view="pageBreakPreview" topLeftCell="B1" zoomScale="55" zoomScaleNormal="55" zoomScaleSheetLayoutView="55" zoomScalePageLayoutView="55" workbookViewId="0">
      <selection activeCell="AL27" sqref="AL27"/>
    </sheetView>
  </sheetViews>
  <sheetFormatPr defaultRowHeight="16.149999999999999" x14ac:dyDescent="0.45"/>
  <cols>
    <col min="1" max="1" width="9.46484375" style="316" hidden="1" customWidth="1"/>
    <col min="2" max="2" width="5" style="293" customWidth="1"/>
    <col min="3" max="3" width="3.46484375" style="316" customWidth="1"/>
    <col min="4" max="4" width="3.46484375" style="316" hidden="1" customWidth="1"/>
    <col min="5" max="5" width="15.46484375" style="316" bestFit="1" customWidth="1"/>
    <col min="6" max="6" width="32.46484375" style="316" customWidth="1"/>
    <col min="7" max="7" width="43.06640625" style="316" hidden="1" customWidth="1"/>
    <col min="8" max="8" width="9.796875" style="316" bestFit="1" customWidth="1"/>
    <col min="9" max="9" width="12.796875" style="316" customWidth="1"/>
    <col min="10" max="11" width="19.46484375" style="316" customWidth="1"/>
    <col min="12" max="12" width="17.796875" style="316" customWidth="1"/>
    <col min="13" max="13" width="21.06640625" style="316" customWidth="1"/>
    <col min="14" max="14" width="16.46484375" style="316" customWidth="1"/>
    <col min="15" max="15" width="21.06640625" style="316" customWidth="1"/>
    <col min="16" max="18" width="16.46484375" style="316" customWidth="1"/>
    <col min="19" max="19" width="20.46484375" style="316" bestFit="1" customWidth="1"/>
    <col min="20" max="20" width="20" style="316" customWidth="1"/>
    <col min="21" max="21" width="20" style="316" hidden="1" customWidth="1"/>
    <col min="22" max="22" width="13.46484375" style="316" customWidth="1"/>
    <col min="23" max="23" width="15.46484375" style="316" hidden="1" customWidth="1"/>
    <col min="24" max="24" width="16.46484375" style="316" hidden="1" customWidth="1"/>
    <col min="25" max="29" width="13.46484375" style="316" hidden="1" customWidth="1"/>
  </cols>
  <sheetData>
    <row r="1" spans="1:29" ht="98.75" customHeight="1" x14ac:dyDescent="0.5">
      <c r="A1" s="425" t="s">
        <v>342</v>
      </c>
      <c r="B1" s="426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314" t="s">
        <v>343</v>
      </c>
    </row>
    <row r="2" spans="1:29" ht="21.75" customHeight="1" x14ac:dyDescent="0.5">
      <c r="A2" s="313"/>
      <c r="B2" s="430" t="s">
        <v>343</v>
      </c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313"/>
      <c r="X2" s="313"/>
      <c r="Y2" s="313"/>
      <c r="Z2" s="313"/>
      <c r="AA2" s="313"/>
      <c r="AB2" s="313"/>
      <c r="AC2" s="314"/>
    </row>
    <row r="3" spans="1:29" ht="44.25" customHeight="1" x14ac:dyDescent="0.45">
      <c r="B3" s="117"/>
      <c r="C3" s="428" t="s">
        <v>1</v>
      </c>
      <c r="D3" s="429"/>
      <c r="E3" s="429"/>
      <c r="F3" s="153" t="s">
        <v>2</v>
      </c>
      <c r="G3" s="153" t="s">
        <v>3</v>
      </c>
      <c r="H3" s="317" t="s">
        <v>3</v>
      </c>
      <c r="I3" s="153" t="s">
        <v>4</v>
      </c>
      <c r="J3" s="153" t="s">
        <v>5</v>
      </c>
      <c r="K3" s="153" t="s">
        <v>6</v>
      </c>
      <c r="L3" s="153" t="s">
        <v>7</v>
      </c>
      <c r="M3" s="44" t="s">
        <v>344</v>
      </c>
      <c r="N3" s="44" t="s">
        <v>345</v>
      </c>
      <c r="O3" s="153" t="s">
        <v>346</v>
      </c>
      <c r="P3" s="153" t="s">
        <v>347</v>
      </c>
      <c r="Q3" s="153" t="s">
        <v>348</v>
      </c>
      <c r="R3" s="153" t="s">
        <v>349</v>
      </c>
      <c r="S3" s="153" t="s">
        <v>350</v>
      </c>
      <c r="T3" s="153" t="s">
        <v>351</v>
      </c>
      <c r="U3" s="153" t="s">
        <v>8</v>
      </c>
      <c r="V3" s="153" t="s">
        <v>352</v>
      </c>
      <c r="W3" s="251" t="s">
        <v>353</v>
      </c>
      <c r="X3" s="251" t="s">
        <v>354</v>
      </c>
      <c r="Y3" s="153" t="s">
        <v>355</v>
      </c>
      <c r="Z3" s="153" t="s">
        <v>356</v>
      </c>
      <c r="AA3" s="153" t="s">
        <v>357</v>
      </c>
      <c r="AB3" s="153" t="s">
        <v>358</v>
      </c>
      <c r="AC3" s="153" t="s">
        <v>359</v>
      </c>
    </row>
    <row r="4" spans="1:29" ht="30" customHeight="1" x14ac:dyDescent="0.45">
      <c r="A4" s="315">
        <v>2</v>
      </c>
      <c r="B4" s="254">
        <v>1</v>
      </c>
      <c r="C4" s="255"/>
      <c r="D4" s="255"/>
      <c r="E4" s="256" t="s">
        <v>13</v>
      </c>
      <c r="F4" s="257" t="s">
        <v>360</v>
      </c>
      <c r="G4" s="258"/>
      <c r="H4" s="259" t="s">
        <v>361</v>
      </c>
      <c r="I4" s="254" t="s">
        <v>12</v>
      </c>
      <c r="J4" s="260">
        <v>0.90490000000000004</v>
      </c>
      <c r="K4" s="260">
        <v>0.85940000000000005</v>
      </c>
      <c r="L4" s="260">
        <v>0.8</v>
      </c>
      <c r="M4" s="85">
        <v>0.96799999999999997</v>
      </c>
      <c r="N4" s="85">
        <v>0.84799999999999998</v>
      </c>
      <c r="O4" s="260">
        <v>1</v>
      </c>
      <c r="P4" s="260">
        <v>0.88060000000000005</v>
      </c>
      <c r="Q4" s="260">
        <v>0.91</v>
      </c>
      <c r="R4" s="260">
        <v>0.79669999999999996</v>
      </c>
      <c r="S4" s="260">
        <v>0.92220000000000002</v>
      </c>
      <c r="T4" s="260">
        <v>0.7833</v>
      </c>
      <c r="U4" s="260">
        <f t="shared" ref="U4:U35" si="0">J4+K4+L4+M4+N4+O4+P4+Q4+R4+S4+T4</f>
        <v>9.6731000000000016</v>
      </c>
      <c r="V4" s="261">
        <v>46170</v>
      </c>
      <c r="W4" s="6">
        <v>46223</v>
      </c>
      <c r="X4" s="6">
        <v>46223</v>
      </c>
      <c r="Y4" s="127">
        <v>46195</v>
      </c>
      <c r="Z4" s="127">
        <v>46195</v>
      </c>
      <c r="AA4" s="127">
        <v>46195</v>
      </c>
      <c r="AB4" s="127">
        <v>46195</v>
      </c>
      <c r="AC4" s="127">
        <v>46224</v>
      </c>
    </row>
    <row r="5" spans="1:29" ht="30" customHeight="1" x14ac:dyDescent="0.45">
      <c r="A5" s="315">
        <v>1</v>
      </c>
      <c r="B5" s="254">
        <v>2</v>
      </c>
      <c r="C5" s="255"/>
      <c r="D5" s="255"/>
      <c r="E5" s="256" t="s">
        <v>9</v>
      </c>
      <c r="F5" s="257" t="s">
        <v>23</v>
      </c>
      <c r="G5" s="262" t="s">
        <v>362</v>
      </c>
      <c r="H5" s="259" t="s">
        <v>363</v>
      </c>
      <c r="I5" s="254" t="s">
        <v>12</v>
      </c>
      <c r="J5" s="260">
        <v>0.92</v>
      </c>
      <c r="K5" s="260">
        <v>0.86580000000000001</v>
      </c>
      <c r="L5" s="260">
        <v>0.88</v>
      </c>
      <c r="M5" s="260">
        <v>0.93600000000000005</v>
      </c>
      <c r="N5" s="260">
        <v>0.78400000000000003</v>
      </c>
      <c r="O5" s="260">
        <v>0.92449999999999999</v>
      </c>
      <c r="P5" s="260">
        <v>0.8306</v>
      </c>
      <c r="Q5" s="260">
        <v>0.92669999999999997</v>
      </c>
      <c r="R5" s="260">
        <v>0.82330000000000003</v>
      </c>
      <c r="S5" s="260">
        <v>0.92779999999999996</v>
      </c>
      <c r="T5" s="260">
        <v>0.67500000000000004</v>
      </c>
      <c r="U5" s="260">
        <f t="shared" si="0"/>
        <v>9.4937000000000005</v>
      </c>
      <c r="V5" s="261">
        <v>45904</v>
      </c>
      <c r="W5" s="126">
        <v>46211</v>
      </c>
      <c r="X5" s="126">
        <v>46211</v>
      </c>
      <c r="Y5" s="127">
        <v>46156</v>
      </c>
      <c r="Z5" s="126">
        <v>46175</v>
      </c>
      <c r="AA5" s="126">
        <v>46181</v>
      </c>
      <c r="AB5" s="126">
        <v>46188</v>
      </c>
      <c r="AC5" s="127">
        <v>46224</v>
      </c>
    </row>
    <row r="6" spans="1:29" ht="30" customHeight="1" x14ac:dyDescent="0.45">
      <c r="A6" s="315">
        <v>24</v>
      </c>
      <c r="B6" s="254">
        <v>3</v>
      </c>
      <c r="C6" s="255"/>
      <c r="D6" s="255"/>
      <c r="E6" s="256" t="s">
        <v>9</v>
      </c>
      <c r="F6" s="257" t="s">
        <v>52</v>
      </c>
      <c r="G6" s="258"/>
      <c r="H6" s="259" t="s">
        <v>363</v>
      </c>
      <c r="I6" s="254" t="s">
        <v>12</v>
      </c>
      <c r="J6" s="260">
        <v>0.88</v>
      </c>
      <c r="K6" s="260">
        <v>0.84030000000000005</v>
      </c>
      <c r="L6" s="260">
        <v>0.7</v>
      </c>
      <c r="M6" s="85">
        <v>0.95199999999999996</v>
      </c>
      <c r="N6" s="85">
        <v>0.81599999999999995</v>
      </c>
      <c r="O6" s="260">
        <v>0.8679</v>
      </c>
      <c r="P6" s="260">
        <v>0.83330000000000004</v>
      </c>
      <c r="Q6" s="260">
        <v>0.93330000000000002</v>
      </c>
      <c r="R6" s="260">
        <v>0.79669999999999996</v>
      </c>
      <c r="S6" s="260">
        <v>0.92779999999999996</v>
      </c>
      <c r="T6" s="260">
        <v>0.75829999999999997</v>
      </c>
      <c r="U6" s="260">
        <f t="shared" si="0"/>
        <v>9.3056000000000001</v>
      </c>
      <c r="V6" s="261">
        <v>46094</v>
      </c>
      <c r="W6" s="45">
        <v>46210</v>
      </c>
      <c r="X6" s="45">
        <v>46210</v>
      </c>
      <c r="Y6" s="127">
        <v>46156</v>
      </c>
      <c r="Z6" s="126">
        <v>46175</v>
      </c>
      <c r="AA6" s="126">
        <v>46183</v>
      </c>
      <c r="AB6" s="126">
        <v>46190</v>
      </c>
      <c r="AC6" s="127">
        <v>46224</v>
      </c>
    </row>
    <row r="7" spans="1:29" ht="30" customHeight="1" x14ac:dyDescent="0.45">
      <c r="A7" s="315">
        <v>4</v>
      </c>
      <c r="B7" s="254">
        <v>4</v>
      </c>
      <c r="C7" s="255"/>
      <c r="D7" s="255"/>
      <c r="E7" s="256" t="s">
        <v>16</v>
      </c>
      <c r="F7" s="257" t="s">
        <v>34</v>
      </c>
      <c r="G7" s="262" t="s">
        <v>364</v>
      </c>
      <c r="H7" s="259" t="s">
        <v>35</v>
      </c>
      <c r="I7" s="254" t="s">
        <v>12</v>
      </c>
      <c r="J7" s="260">
        <v>0.80320000000000003</v>
      </c>
      <c r="K7" s="260">
        <v>0.8115</v>
      </c>
      <c r="L7" s="260">
        <v>0.92</v>
      </c>
      <c r="M7" s="85">
        <v>0.94399999999999995</v>
      </c>
      <c r="N7" s="85">
        <v>0.76800000000000002</v>
      </c>
      <c r="O7" s="260">
        <v>0.77359999999999995</v>
      </c>
      <c r="P7" s="260">
        <v>0.79720000000000002</v>
      </c>
      <c r="Q7" s="260">
        <v>0.9133</v>
      </c>
      <c r="R7" s="260">
        <v>0.78669999999999995</v>
      </c>
      <c r="S7" s="260">
        <v>0.9</v>
      </c>
      <c r="T7" s="260">
        <v>0.68330000000000002</v>
      </c>
      <c r="U7" s="260">
        <f t="shared" si="0"/>
        <v>9.1007999999999996</v>
      </c>
      <c r="V7" s="261">
        <v>46132</v>
      </c>
      <c r="W7" s="45">
        <v>46210</v>
      </c>
      <c r="X7" s="45">
        <v>46210</v>
      </c>
      <c r="Y7" s="127">
        <v>46156</v>
      </c>
      <c r="Z7" s="126">
        <v>46175</v>
      </c>
      <c r="AA7" s="126">
        <v>46182</v>
      </c>
      <c r="AB7" s="126">
        <v>46189</v>
      </c>
      <c r="AC7" s="127">
        <v>46224</v>
      </c>
    </row>
    <row r="8" spans="1:29" ht="30" customHeight="1" x14ac:dyDescent="0.45">
      <c r="A8" s="315">
        <v>3</v>
      </c>
      <c r="B8" s="263">
        <v>5</v>
      </c>
      <c r="C8" s="264"/>
      <c r="D8" s="264"/>
      <c r="E8" s="265" t="s">
        <v>53</v>
      </c>
      <c r="F8" s="266" t="s">
        <v>56</v>
      </c>
      <c r="G8" s="267"/>
      <c r="H8" s="268" t="s">
        <v>57</v>
      </c>
      <c r="I8" s="263" t="s">
        <v>42</v>
      </c>
      <c r="J8" s="269">
        <v>0.90380000000000005</v>
      </c>
      <c r="K8" s="269">
        <v>0.84340000000000004</v>
      </c>
      <c r="L8" s="269">
        <v>0.64</v>
      </c>
      <c r="M8" s="95">
        <v>0.872</v>
      </c>
      <c r="N8" s="95">
        <v>0.73599999999999999</v>
      </c>
      <c r="O8" s="269">
        <v>0.62260000000000004</v>
      </c>
      <c r="P8" s="269">
        <v>0.67500000000000004</v>
      </c>
      <c r="Q8" s="269">
        <v>0.77</v>
      </c>
      <c r="R8" s="269">
        <v>0.73329999999999995</v>
      </c>
      <c r="S8" s="269">
        <v>0.84440000000000004</v>
      </c>
      <c r="T8" s="269">
        <v>0.56669999999999998</v>
      </c>
      <c r="U8" s="260">
        <f t="shared" si="0"/>
        <v>8.2072000000000003</v>
      </c>
      <c r="V8" s="270">
        <v>46104</v>
      </c>
      <c r="W8" s="46">
        <v>46215</v>
      </c>
      <c r="X8" s="46">
        <v>46215</v>
      </c>
      <c r="Y8" s="134">
        <v>46158</v>
      </c>
      <c r="Z8" s="133">
        <v>46176</v>
      </c>
      <c r="AA8" s="133">
        <v>46184</v>
      </c>
      <c r="AB8" s="133">
        <v>46191</v>
      </c>
      <c r="AC8" s="133">
        <v>46225</v>
      </c>
    </row>
    <row r="9" spans="1:29" ht="30" customHeight="1" x14ac:dyDescent="0.45">
      <c r="A9" s="315">
        <v>9</v>
      </c>
      <c r="B9" s="263">
        <v>6</v>
      </c>
      <c r="C9" s="264"/>
      <c r="D9" s="264"/>
      <c r="E9" s="265" t="s">
        <v>53</v>
      </c>
      <c r="F9" s="266" t="s">
        <v>148</v>
      </c>
      <c r="G9" s="267" t="s">
        <v>149</v>
      </c>
      <c r="H9" s="268" t="s">
        <v>149</v>
      </c>
      <c r="I9" s="263" t="s">
        <v>42</v>
      </c>
      <c r="J9" s="269">
        <v>0.7157</v>
      </c>
      <c r="K9" s="269">
        <v>0.53669999999999995</v>
      </c>
      <c r="L9" s="269">
        <v>0.66</v>
      </c>
      <c r="M9" s="95">
        <v>0.86399999999999999</v>
      </c>
      <c r="N9" s="95">
        <v>0.65600000000000003</v>
      </c>
      <c r="O9" s="269">
        <v>0.434</v>
      </c>
      <c r="P9" s="269">
        <v>0.67779999999999996</v>
      </c>
      <c r="Q9" s="269">
        <v>0.8367</v>
      </c>
      <c r="R9" s="269">
        <v>0.69330000000000003</v>
      </c>
      <c r="S9" s="269">
        <v>0.78890000000000005</v>
      </c>
      <c r="T9" s="269">
        <v>0.51670000000000005</v>
      </c>
      <c r="U9" s="260">
        <f t="shared" si="0"/>
        <v>7.3798000000000004</v>
      </c>
      <c r="V9" s="270">
        <v>45903</v>
      </c>
      <c r="W9" s="46">
        <v>46214</v>
      </c>
      <c r="X9" s="46">
        <v>46214</v>
      </c>
      <c r="Y9" s="134">
        <v>46157</v>
      </c>
      <c r="Z9" s="133">
        <v>46177</v>
      </c>
      <c r="AA9" s="133">
        <v>46184</v>
      </c>
      <c r="AB9" s="133">
        <v>46191</v>
      </c>
      <c r="AC9" s="133">
        <v>46226</v>
      </c>
    </row>
    <row r="10" spans="1:29" ht="30" customHeight="1" x14ac:dyDescent="0.45">
      <c r="A10" s="315">
        <v>23</v>
      </c>
      <c r="B10" s="254">
        <v>7</v>
      </c>
      <c r="C10" s="255"/>
      <c r="D10" s="271"/>
      <c r="E10" s="256" t="s">
        <v>16</v>
      </c>
      <c r="F10" s="257" t="s">
        <v>136</v>
      </c>
      <c r="G10" s="258"/>
      <c r="H10" s="259" t="s">
        <v>124</v>
      </c>
      <c r="I10" s="254" t="s">
        <v>42</v>
      </c>
      <c r="J10" s="260">
        <v>0.56320000000000003</v>
      </c>
      <c r="K10" s="260">
        <v>0.64539999999999997</v>
      </c>
      <c r="L10" s="260">
        <v>0.76</v>
      </c>
      <c r="M10" s="85">
        <v>0.8</v>
      </c>
      <c r="N10" s="85">
        <v>0.52800000000000002</v>
      </c>
      <c r="O10" s="260">
        <v>0.75470000000000004</v>
      </c>
      <c r="P10" s="260">
        <v>0.63329999999999997</v>
      </c>
      <c r="Q10" s="260">
        <v>0.74329999999999996</v>
      </c>
      <c r="R10" s="260">
        <v>0.65</v>
      </c>
      <c r="S10" s="260">
        <v>0.72219999999999995</v>
      </c>
      <c r="T10" s="260">
        <v>0.47499999999999998</v>
      </c>
      <c r="U10" s="260">
        <f t="shared" si="0"/>
        <v>7.2751000000000001</v>
      </c>
      <c r="V10" s="261">
        <v>46121</v>
      </c>
      <c r="W10" s="45">
        <v>46219</v>
      </c>
      <c r="X10" s="45">
        <v>46219</v>
      </c>
      <c r="Y10" s="127">
        <v>46160</v>
      </c>
      <c r="Z10" s="126">
        <v>46180</v>
      </c>
      <c r="AA10" s="126">
        <v>46186</v>
      </c>
      <c r="AB10" s="126">
        <v>46193</v>
      </c>
      <c r="AC10" s="126">
        <v>46227</v>
      </c>
    </row>
    <row r="11" spans="1:29" ht="30" customHeight="1" x14ac:dyDescent="0.45">
      <c r="A11" s="315">
        <v>7</v>
      </c>
      <c r="B11" s="263">
        <v>8</v>
      </c>
      <c r="C11" s="264"/>
      <c r="D11" s="264"/>
      <c r="E11" s="265" t="s">
        <v>53</v>
      </c>
      <c r="F11" s="266" t="s">
        <v>188</v>
      </c>
      <c r="G11" s="267" t="s">
        <v>365</v>
      </c>
      <c r="H11" s="268" t="s">
        <v>173</v>
      </c>
      <c r="I11" s="263" t="s">
        <v>42</v>
      </c>
      <c r="J11" s="269">
        <v>0.63570000000000004</v>
      </c>
      <c r="K11" s="269">
        <v>0.55589999999999995</v>
      </c>
      <c r="L11" s="269">
        <v>0.6</v>
      </c>
      <c r="M11" s="95">
        <v>0.85599999999999998</v>
      </c>
      <c r="N11" s="95">
        <v>0.56000000000000005</v>
      </c>
      <c r="O11" s="269">
        <v>0.50939999999999996</v>
      </c>
      <c r="P11" s="269">
        <v>0.66390000000000005</v>
      </c>
      <c r="Q11" s="269">
        <v>0.84670000000000001</v>
      </c>
      <c r="R11" s="269">
        <v>0.69330000000000003</v>
      </c>
      <c r="S11" s="269">
        <v>0.76670000000000005</v>
      </c>
      <c r="T11" s="269">
        <v>0.50829999999999997</v>
      </c>
      <c r="U11" s="260">
        <f t="shared" si="0"/>
        <v>7.1959</v>
      </c>
      <c r="V11" s="270">
        <v>45903</v>
      </c>
      <c r="W11" s="46">
        <v>46213</v>
      </c>
      <c r="X11" s="46">
        <v>46213</v>
      </c>
      <c r="Y11" s="134">
        <v>46164</v>
      </c>
      <c r="Z11" s="133">
        <v>46177</v>
      </c>
      <c r="AA11" s="133">
        <v>46184</v>
      </c>
      <c r="AB11" s="133">
        <v>46191</v>
      </c>
      <c r="AC11" s="133">
        <v>46225</v>
      </c>
    </row>
    <row r="12" spans="1:29" ht="30" customHeight="1" x14ac:dyDescent="0.45">
      <c r="A12" s="315">
        <v>15</v>
      </c>
      <c r="B12" s="263">
        <v>9</v>
      </c>
      <c r="C12" s="264"/>
      <c r="D12" s="264"/>
      <c r="E12" s="265" t="s">
        <v>174</v>
      </c>
      <c r="F12" s="266" t="s">
        <v>175</v>
      </c>
      <c r="G12" s="267" t="s">
        <v>366</v>
      </c>
      <c r="H12" s="268" t="s">
        <v>124</v>
      </c>
      <c r="I12" s="263" t="s">
        <v>42</v>
      </c>
      <c r="J12" s="269">
        <v>0.58919999999999995</v>
      </c>
      <c r="K12" s="269">
        <v>0.4728</v>
      </c>
      <c r="L12" s="269">
        <v>0.76</v>
      </c>
      <c r="M12" s="95">
        <v>0.8</v>
      </c>
      <c r="N12" s="95">
        <v>0.6</v>
      </c>
      <c r="O12" s="269">
        <v>0.58489999999999998</v>
      </c>
      <c r="P12" s="269">
        <v>0.6028</v>
      </c>
      <c r="Q12" s="269">
        <v>0.79669999999999996</v>
      </c>
      <c r="R12" s="269">
        <v>0.63670000000000004</v>
      </c>
      <c r="S12" s="269">
        <v>0.7056</v>
      </c>
      <c r="T12" s="269">
        <v>0.45</v>
      </c>
      <c r="U12" s="260">
        <f t="shared" si="0"/>
        <v>6.9987000000000004</v>
      </c>
      <c r="V12" s="270">
        <v>45965</v>
      </c>
      <c r="W12" s="46">
        <v>46217</v>
      </c>
      <c r="X12" s="46">
        <v>46217</v>
      </c>
      <c r="Y12" s="134">
        <v>46164</v>
      </c>
      <c r="Z12" s="133">
        <v>46179</v>
      </c>
      <c r="AA12" s="133">
        <v>46185</v>
      </c>
      <c r="AB12" s="133">
        <v>46192</v>
      </c>
      <c r="AC12" s="133">
        <v>46229</v>
      </c>
    </row>
    <row r="13" spans="1:29" ht="30" customHeight="1" x14ac:dyDescent="0.45">
      <c r="A13" s="315">
        <v>13</v>
      </c>
      <c r="B13" s="263">
        <v>10</v>
      </c>
      <c r="C13" s="264"/>
      <c r="D13" s="264"/>
      <c r="E13" s="265" t="s">
        <v>53</v>
      </c>
      <c r="F13" s="266" t="s">
        <v>119</v>
      </c>
      <c r="G13" s="267"/>
      <c r="H13" s="268" t="s">
        <v>115</v>
      </c>
      <c r="I13" s="263" t="s">
        <v>42</v>
      </c>
      <c r="J13" s="269">
        <v>0.76970000000000005</v>
      </c>
      <c r="K13" s="269">
        <v>0.78910000000000002</v>
      </c>
      <c r="L13" s="269">
        <v>0.48</v>
      </c>
      <c r="M13" s="95">
        <v>0.86399999999999999</v>
      </c>
      <c r="N13" s="95">
        <v>0.59199999999999997</v>
      </c>
      <c r="O13" s="269">
        <v>0.41510000000000002</v>
      </c>
      <c r="P13" s="269">
        <v>0.66669999999999996</v>
      </c>
      <c r="Q13" s="269">
        <v>0.83</v>
      </c>
      <c r="R13" s="269">
        <v>0.69330000000000003</v>
      </c>
      <c r="S13" s="269">
        <v>0.55559999999999998</v>
      </c>
      <c r="T13" s="269">
        <v>0.31669999999999998</v>
      </c>
      <c r="U13" s="260">
        <f t="shared" si="0"/>
        <v>6.9722</v>
      </c>
      <c r="V13" s="270">
        <v>46100</v>
      </c>
      <c r="W13" s="46">
        <v>46213</v>
      </c>
      <c r="X13" s="46">
        <v>46213</v>
      </c>
      <c r="Y13" s="134">
        <v>46158</v>
      </c>
      <c r="Z13" s="133">
        <v>46176</v>
      </c>
      <c r="AA13" s="133">
        <v>46184</v>
      </c>
      <c r="AB13" s="133">
        <v>46191</v>
      </c>
      <c r="AC13" s="133">
        <v>46225</v>
      </c>
    </row>
    <row r="14" spans="1:29" ht="30" customHeight="1" x14ac:dyDescent="0.45">
      <c r="A14" s="315">
        <v>18</v>
      </c>
      <c r="B14" s="263">
        <v>11</v>
      </c>
      <c r="C14" s="264"/>
      <c r="D14" s="264"/>
      <c r="E14" s="265" t="s">
        <v>53</v>
      </c>
      <c r="F14" s="266" t="s">
        <v>222</v>
      </c>
      <c r="G14" s="267" t="s">
        <v>366</v>
      </c>
      <c r="H14" s="268" t="s">
        <v>124</v>
      </c>
      <c r="I14" s="263" t="s">
        <v>42</v>
      </c>
      <c r="J14" s="269">
        <v>0.63460000000000005</v>
      </c>
      <c r="K14" s="269">
        <v>0.51439999999999997</v>
      </c>
      <c r="L14" s="269">
        <v>0.52</v>
      </c>
      <c r="M14" s="95">
        <v>0.76800000000000002</v>
      </c>
      <c r="N14" s="95">
        <v>0.57599999999999996</v>
      </c>
      <c r="O14" s="269">
        <v>0.434</v>
      </c>
      <c r="P14" s="269">
        <v>0.6472</v>
      </c>
      <c r="Q14" s="269">
        <v>0.83330000000000004</v>
      </c>
      <c r="R14" s="269">
        <v>0.7</v>
      </c>
      <c r="S14" s="269">
        <v>0.7611</v>
      </c>
      <c r="T14" s="269">
        <v>0.42499999999999999</v>
      </c>
      <c r="U14" s="260">
        <f t="shared" si="0"/>
        <v>6.813600000000001</v>
      </c>
      <c r="V14" s="270">
        <v>45903</v>
      </c>
      <c r="W14" s="46">
        <v>46212</v>
      </c>
      <c r="X14" s="46">
        <v>46212</v>
      </c>
      <c r="Y14" s="134">
        <v>46166</v>
      </c>
      <c r="Z14" s="133">
        <v>46177</v>
      </c>
      <c r="AA14" s="133">
        <v>46184</v>
      </c>
      <c r="AB14" s="133">
        <v>46191</v>
      </c>
      <c r="AC14" s="133">
        <v>46225</v>
      </c>
    </row>
    <row r="15" spans="1:29" ht="30" customHeight="1" x14ac:dyDescent="0.45">
      <c r="A15" s="315">
        <v>10</v>
      </c>
      <c r="B15" s="263">
        <v>12</v>
      </c>
      <c r="C15" s="264"/>
      <c r="D15" s="264"/>
      <c r="E15" s="265" t="s">
        <v>53</v>
      </c>
      <c r="F15" s="266" t="s">
        <v>146</v>
      </c>
      <c r="G15" s="267"/>
      <c r="H15" s="268" t="s">
        <v>147</v>
      </c>
      <c r="I15" s="263" t="s">
        <v>42</v>
      </c>
      <c r="J15" s="269">
        <v>0.71460000000000001</v>
      </c>
      <c r="K15" s="269">
        <v>0.74439999999999995</v>
      </c>
      <c r="L15" s="269">
        <v>0.46</v>
      </c>
      <c r="M15" s="95">
        <v>0.77600000000000002</v>
      </c>
      <c r="N15" s="95">
        <v>0.504</v>
      </c>
      <c r="O15" s="269">
        <v>0.434</v>
      </c>
      <c r="P15" s="269">
        <v>0.65559999999999996</v>
      </c>
      <c r="Q15" s="269">
        <v>0.80669999999999997</v>
      </c>
      <c r="R15" s="269">
        <v>0.65329999999999999</v>
      </c>
      <c r="S15" s="269">
        <v>0.66669999999999996</v>
      </c>
      <c r="T15" s="269">
        <v>0.35</v>
      </c>
      <c r="U15" s="260">
        <f t="shared" si="0"/>
        <v>6.7652999999999999</v>
      </c>
      <c r="V15" s="270">
        <v>46099</v>
      </c>
      <c r="W15" s="46">
        <v>46212</v>
      </c>
      <c r="X15" s="46">
        <v>46212</v>
      </c>
      <c r="Y15" s="134">
        <v>46157</v>
      </c>
      <c r="Z15" s="133">
        <v>46176</v>
      </c>
      <c r="AA15" s="133">
        <v>46184</v>
      </c>
      <c r="AB15" s="133">
        <v>46191</v>
      </c>
      <c r="AC15" s="133">
        <v>46225</v>
      </c>
    </row>
    <row r="16" spans="1:29" ht="30" customHeight="1" x14ac:dyDescent="0.45">
      <c r="A16" s="315">
        <v>5</v>
      </c>
      <c r="B16" s="272">
        <v>13</v>
      </c>
      <c r="C16" s="273"/>
      <c r="D16" s="273"/>
      <c r="E16" s="274" t="s">
        <v>130</v>
      </c>
      <c r="F16" s="275" t="s">
        <v>131</v>
      </c>
      <c r="G16" s="276" t="s">
        <v>367</v>
      </c>
      <c r="H16" s="277" t="s">
        <v>132</v>
      </c>
      <c r="I16" s="272" t="s">
        <v>42</v>
      </c>
      <c r="J16" s="278">
        <v>0.54490000000000005</v>
      </c>
      <c r="K16" s="278">
        <v>0.58779999999999999</v>
      </c>
      <c r="L16" s="278">
        <v>0.84</v>
      </c>
      <c r="M16" s="102">
        <v>0.69599999999999995</v>
      </c>
      <c r="N16" s="102">
        <v>0.57599999999999996</v>
      </c>
      <c r="O16" s="278">
        <v>0.75470000000000004</v>
      </c>
      <c r="P16" s="278">
        <v>0.52780000000000005</v>
      </c>
      <c r="Q16" s="278">
        <v>0.74</v>
      </c>
      <c r="R16" s="278">
        <v>0.62329999999999997</v>
      </c>
      <c r="S16" s="278">
        <v>0.56110000000000004</v>
      </c>
      <c r="T16" s="278">
        <v>0.29170000000000001</v>
      </c>
      <c r="U16" s="260">
        <f t="shared" si="0"/>
        <v>6.7433000000000005</v>
      </c>
      <c r="V16" s="279">
        <v>45897</v>
      </c>
      <c r="W16" s="47">
        <v>46211</v>
      </c>
      <c r="X16" s="47">
        <v>46211</v>
      </c>
      <c r="Y16" s="140">
        <v>46160</v>
      </c>
      <c r="Z16" s="141">
        <v>46178</v>
      </c>
      <c r="AA16" s="141">
        <v>46187</v>
      </c>
      <c r="AB16" s="141">
        <v>46194</v>
      </c>
      <c r="AC16" s="139" t="s">
        <v>368</v>
      </c>
    </row>
    <row r="17" spans="1:29" ht="30" customHeight="1" x14ac:dyDescent="0.45">
      <c r="A17" s="315">
        <v>12</v>
      </c>
      <c r="B17" s="254">
        <v>14</v>
      </c>
      <c r="C17" s="255"/>
      <c r="D17" s="255"/>
      <c r="E17" s="256" t="s">
        <v>16</v>
      </c>
      <c r="F17" s="257" t="s">
        <v>204</v>
      </c>
      <c r="G17" s="258"/>
      <c r="H17" s="259" t="s">
        <v>205</v>
      </c>
      <c r="I17" s="254" t="s">
        <v>42</v>
      </c>
      <c r="J17" s="260">
        <v>0.46489999999999998</v>
      </c>
      <c r="K17" s="260">
        <v>0.51759999999999995</v>
      </c>
      <c r="L17" s="260">
        <v>0.74</v>
      </c>
      <c r="M17" s="85">
        <v>0.72799999999999998</v>
      </c>
      <c r="N17" s="85">
        <v>0.496</v>
      </c>
      <c r="O17" s="260">
        <v>0.83020000000000005</v>
      </c>
      <c r="P17" s="260">
        <v>0.52780000000000005</v>
      </c>
      <c r="Q17" s="260">
        <v>0.70669999999999999</v>
      </c>
      <c r="R17" s="260">
        <v>0.62</v>
      </c>
      <c r="S17" s="260">
        <v>0.67779999999999996</v>
      </c>
      <c r="T17" s="260">
        <v>0.39169999999999999</v>
      </c>
      <c r="U17" s="260">
        <f t="shared" si="0"/>
        <v>6.7006999999999994</v>
      </c>
      <c r="V17" s="261">
        <v>46120</v>
      </c>
      <c r="W17" s="45">
        <v>46219</v>
      </c>
      <c r="X17" s="45">
        <v>46219</v>
      </c>
      <c r="Y17" s="127">
        <v>46159</v>
      </c>
      <c r="Z17" s="126">
        <v>46180</v>
      </c>
      <c r="AA17" s="126">
        <v>46186</v>
      </c>
      <c r="AB17" s="126">
        <v>46193</v>
      </c>
      <c r="AC17" s="126">
        <v>46227</v>
      </c>
    </row>
    <row r="18" spans="1:29" ht="30" customHeight="1" x14ac:dyDescent="0.45">
      <c r="A18" s="315">
        <v>6</v>
      </c>
      <c r="B18" s="263">
        <v>15</v>
      </c>
      <c r="C18" s="264"/>
      <c r="D18" s="264"/>
      <c r="E18" s="265" t="s">
        <v>53</v>
      </c>
      <c r="F18" s="266" t="s">
        <v>197</v>
      </c>
      <c r="G18" s="267" t="s">
        <v>369</v>
      </c>
      <c r="H18" s="268" t="s">
        <v>147</v>
      </c>
      <c r="I18" s="263" t="s">
        <v>42</v>
      </c>
      <c r="J18" s="269">
        <v>0.67349999999999999</v>
      </c>
      <c r="K18" s="269">
        <v>0.5655</v>
      </c>
      <c r="L18" s="269">
        <v>0.52</v>
      </c>
      <c r="M18" s="95">
        <v>0.78400000000000003</v>
      </c>
      <c r="N18" s="95">
        <v>0.55200000000000005</v>
      </c>
      <c r="O18" s="269">
        <v>0.3962</v>
      </c>
      <c r="P18" s="269">
        <v>0.60829999999999995</v>
      </c>
      <c r="Q18" s="269">
        <v>0.81330000000000002</v>
      </c>
      <c r="R18" s="269">
        <v>0.63329999999999997</v>
      </c>
      <c r="S18" s="269">
        <v>0.71109999999999995</v>
      </c>
      <c r="T18" s="269">
        <v>0.44169999999999998</v>
      </c>
      <c r="U18" s="260">
        <f t="shared" si="0"/>
        <v>6.6989000000000001</v>
      </c>
      <c r="V18" s="270">
        <v>45951</v>
      </c>
      <c r="W18" s="46">
        <v>46212</v>
      </c>
      <c r="X18" s="46">
        <v>46212</v>
      </c>
      <c r="Y18" s="134">
        <v>46164</v>
      </c>
      <c r="Z18" s="133">
        <v>46177</v>
      </c>
      <c r="AA18" s="133">
        <v>46184</v>
      </c>
      <c r="AB18" s="133">
        <v>46191</v>
      </c>
      <c r="AC18" s="133">
        <v>46225</v>
      </c>
    </row>
    <row r="19" spans="1:29" ht="30" customHeight="1" x14ac:dyDescent="0.45">
      <c r="A19" s="315">
        <v>11</v>
      </c>
      <c r="B19" s="254">
        <v>16</v>
      </c>
      <c r="C19" s="255"/>
      <c r="D19" s="255"/>
      <c r="E19" s="256" t="s">
        <v>71</v>
      </c>
      <c r="F19" s="257" t="s">
        <v>141</v>
      </c>
      <c r="G19" s="258" t="s">
        <v>370</v>
      </c>
      <c r="H19" s="259" t="s">
        <v>101</v>
      </c>
      <c r="I19" s="254" t="s">
        <v>42</v>
      </c>
      <c r="J19" s="260">
        <v>0.5968</v>
      </c>
      <c r="K19" s="260">
        <v>0.46650000000000003</v>
      </c>
      <c r="L19" s="260">
        <v>0.86</v>
      </c>
      <c r="M19" s="85">
        <v>0.80800000000000005</v>
      </c>
      <c r="N19" s="85">
        <v>0.44</v>
      </c>
      <c r="O19" s="260">
        <v>0.66039999999999999</v>
      </c>
      <c r="P19" s="260">
        <v>0.50829999999999997</v>
      </c>
      <c r="Q19" s="260">
        <v>0.6633</v>
      </c>
      <c r="R19" s="260">
        <v>0.54330000000000001</v>
      </c>
      <c r="S19" s="260">
        <v>0.66110000000000002</v>
      </c>
      <c r="T19" s="260">
        <v>0.3</v>
      </c>
      <c r="U19" s="260">
        <f t="shared" si="0"/>
        <v>6.5076999999999998</v>
      </c>
      <c r="V19" s="261">
        <v>45903</v>
      </c>
      <c r="W19" s="45">
        <v>46220</v>
      </c>
      <c r="X19" s="45">
        <v>46220</v>
      </c>
      <c r="Y19" s="127">
        <v>46160</v>
      </c>
      <c r="Z19" s="126">
        <v>46180</v>
      </c>
      <c r="AA19" s="126">
        <v>46186</v>
      </c>
      <c r="AB19" s="126">
        <v>46193</v>
      </c>
      <c r="AC19" s="126">
        <v>46227</v>
      </c>
    </row>
    <row r="20" spans="1:29" ht="30" customHeight="1" x14ac:dyDescent="0.45">
      <c r="A20" s="315">
        <v>16</v>
      </c>
      <c r="B20" s="272">
        <v>17</v>
      </c>
      <c r="C20" s="255"/>
      <c r="D20" s="255"/>
      <c r="E20" s="274" t="s">
        <v>30</v>
      </c>
      <c r="F20" s="275" t="s">
        <v>31</v>
      </c>
      <c r="G20" s="276"/>
      <c r="H20" s="277" t="s">
        <v>32</v>
      </c>
      <c r="I20" s="272" t="s">
        <v>21</v>
      </c>
      <c r="J20" s="278">
        <v>0.83779999999999999</v>
      </c>
      <c r="K20" s="278">
        <v>0.7157</v>
      </c>
      <c r="L20" s="278">
        <v>1</v>
      </c>
      <c r="M20" s="102">
        <v>0.63200000000000001</v>
      </c>
      <c r="N20" s="102">
        <v>0.376</v>
      </c>
      <c r="O20" s="278">
        <v>0.66039999999999999</v>
      </c>
      <c r="P20" s="278">
        <v>0.45279999999999998</v>
      </c>
      <c r="Q20" s="278">
        <v>0.57999999999999996</v>
      </c>
      <c r="R20" s="278">
        <v>0.44669999999999999</v>
      </c>
      <c r="S20" s="278">
        <v>0.58330000000000004</v>
      </c>
      <c r="T20" s="278">
        <v>0.20830000000000001</v>
      </c>
      <c r="U20" s="260">
        <f t="shared" si="0"/>
        <v>6.4930000000000003</v>
      </c>
      <c r="V20" s="280" t="s">
        <v>22</v>
      </c>
      <c r="W20" s="47">
        <v>46223</v>
      </c>
      <c r="X20" s="47">
        <v>46223</v>
      </c>
      <c r="Y20" s="140">
        <v>46185</v>
      </c>
      <c r="Z20" s="139" t="s">
        <v>371</v>
      </c>
      <c r="AA20" s="139" t="s">
        <v>371</v>
      </c>
      <c r="AB20" s="139" t="s">
        <v>372</v>
      </c>
      <c r="AC20" s="139" t="s">
        <v>368</v>
      </c>
    </row>
    <row r="21" spans="1:29" ht="30" customHeight="1" x14ac:dyDescent="0.45">
      <c r="A21" s="315">
        <v>25</v>
      </c>
      <c r="B21" s="263">
        <v>18</v>
      </c>
      <c r="C21" s="264"/>
      <c r="D21" s="264"/>
      <c r="E21" s="265" t="s">
        <v>76</v>
      </c>
      <c r="F21" s="266" t="s">
        <v>114</v>
      </c>
      <c r="G21" s="267"/>
      <c r="H21" s="268" t="s">
        <v>115</v>
      </c>
      <c r="I21" s="263" t="s">
        <v>42</v>
      </c>
      <c r="J21" s="269">
        <v>0.64219999999999999</v>
      </c>
      <c r="K21" s="269">
        <v>0.72840000000000005</v>
      </c>
      <c r="L21" s="269">
        <v>0.72</v>
      </c>
      <c r="M21" s="95">
        <v>0.84</v>
      </c>
      <c r="N21" s="95">
        <v>0.55200000000000005</v>
      </c>
      <c r="O21" s="269">
        <v>0.58489999999999998</v>
      </c>
      <c r="P21" s="269">
        <v>0.39439999999999997</v>
      </c>
      <c r="Q21" s="269">
        <v>0.60329999999999995</v>
      </c>
      <c r="R21" s="269">
        <v>0.55669999999999997</v>
      </c>
      <c r="S21" s="269">
        <v>0.42780000000000001</v>
      </c>
      <c r="T21" s="269">
        <v>0.3</v>
      </c>
      <c r="U21" s="260">
        <f t="shared" si="0"/>
        <v>6.3497000000000003</v>
      </c>
      <c r="V21" s="270">
        <v>46031</v>
      </c>
      <c r="W21" s="46">
        <v>46216</v>
      </c>
      <c r="X21" s="46">
        <v>46216</v>
      </c>
      <c r="Y21" s="134">
        <v>46158</v>
      </c>
      <c r="Z21" s="133">
        <v>46178</v>
      </c>
      <c r="AA21" s="133">
        <v>46185</v>
      </c>
      <c r="AB21" s="133">
        <v>46192</v>
      </c>
      <c r="AC21" s="133">
        <v>46226</v>
      </c>
    </row>
    <row r="22" spans="1:29" ht="30" customHeight="1" x14ac:dyDescent="0.45">
      <c r="A22" s="315">
        <v>20</v>
      </c>
      <c r="B22" s="281">
        <v>19</v>
      </c>
      <c r="C22" s="282"/>
      <c r="D22" s="282"/>
      <c r="E22" s="283" t="s">
        <v>128</v>
      </c>
      <c r="F22" s="284" t="s">
        <v>228</v>
      </c>
      <c r="G22" s="285"/>
      <c r="H22" s="286" t="s">
        <v>173</v>
      </c>
      <c r="I22" s="281" t="s">
        <v>42</v>
      </c>
      <c r="J22" s="287">
        <v>0.52</v>
      </c>
      <c r="K22" s="287">
        <v>0.47599999999999998</v>
      </c>
      <c r="L22" s="287">
        <v>0.64</v>
      </c>
      <c r="M22" s="111">
        <v>0.71199999999999997</v>
      </c>
      <c r="N22" s="111">
        <v>0.42399999999999999</v>
      </c>
      <c r="O22" s="287">
        <v>0.77359999999999995</v>
      </c>
      <c r="P22" s="287">
        <v>0.54720000000000002</v>
      </c>
      <c r="Q22" s="287">
        <v>0.72330000000000005</v>
      </c>
      <c r="R22" s="287">
        <v>0.57669999999999999</v>
      </c>
      <c r="S22" s="287">
        <v>0.55559999999999998</v>
      </c>
      <c r="T22" s="287">
        <v>0.31669999999999998</v>
      </c>
      <c r="U22" s="260">
        <f t="shared" si="0"/>
        <v>6.2650999999999994</v>
      </c>
      <c r="V22" s="288">
        <v>46038</v>
      </c>
      <c r="W22" s="48">
        <v>46215</v>
      </c>
      <c r="X22" s="48">
        <v>46215</v>
      </c>
      <c r="Y22" s="147">
        <v>46158</v>
      </c>
      <c r="Z22" s="146">
        <v>46179</v>
      </c>
      <c r="AA22" s="146">
        <v>46181</v>
      </c>
      <c r="AB22" s="146">
        <v>46188</v>
      </c>
      <c r="AC22" s="250">
        <v>46230</v>
      </c>
    </row>
    <row r="23" spans="1:29" ht="30" customHeight="1" x14ac:dyDescent="0.45">
      <c r="A23" s="315">
        <v>21</v>
      </c>
      <c r="B23" s="281">
        <v>20</v>
      </c>
      <c r="C23" s="289"/>
      <c r="D23" s="289"/>
      <c r="E23" s="283" t="s">
        <v>128</v>
      </c>
      <c r="F23" s="284" t="s">
        <v>229</v>
      </c>
      <c r="G23" s="285"/>
      <c r="H23" s="286" t="s">
        <v>127</v>
      </c>
      <c r="I23" s="281" t="s">
        <v>42</v>
      </c>
      <c r="J23" s="287">
        <v>0.53620000000000001</v>
      </c>
      <c r="K23" s="287">
        <v>0.38979999999999998</v>
      </c>
      <c r="L23" s="287">
        <v>0.7</v>
      </c>
      <c r="M23" s="111">
        <v>0.76800000000000002</v>
      </c>
      <c r="N23" s="111">
        <v>0.52</v>
      </c>
      <c r="O23" s="287">
        <v>0.77359999999999995</v>
      </c>
      <c r="P23" s="287">
        <v>0.4778</v>
      </c>
      <c r="Q23" s="287">
        <v>0.66669999999999996</v>
      </c>
      <c r="R23" s="287">
        <v>0.56330000000000002</v>
      </c>
      <c r="S23" s="287">
        <v>0.42780000000000001</v>
      </c>
      <c r="T23" s="287">
        <v>0.26669999999999999</v>
      </c>
      <c r="U23" s="260">
        <f t="shared" si="0"/>
        <v>6.0899000000000001</v>
      </c>
      <c r="V23" s="288">
        <v>46036</v>
      </c>
      <c r="W23" s="48">
        <v>46214</v>
      </c>
      <c r="X23" s="48">
        <v>46214</v>
      </c>
      <c r="Y23" s="147">
        <v>46164</v>
      </c>
      <c r="Z23" s="146">
        <v>46179</v>
      </c>
      <c r="AA23" s="146">
        <v>46181</v>
      </c>
      <c r="AB23" s="146">
        <v>46188</v>
      </c>
      <c r="AC23" s="250">
        <v>46230</v>
      </c>
    </row>
    <row r="24" spans="1:29" ht="30" customHeight="1" x14ac:dyDescent="0.45">
      <c r="A24" s="315">
        <v>8</v>
      </c>
      <c r="B24" s="254">
        <v>21</v>
      </c>
      <c r="C24" s="255"/>
      <c r="D24" s="271"/>
      <c r="E24" s="256" t="s">
        <v>133</v>
      </c>
      <c r="F24" s="257" t="s">
        <v>255</v>
      </c>
      <c r="G24" s="258" t="s">
        <v>373</v>
      </c>
      <c r="H24" s="259" t="s">
        <v>256</v>
      </c>
      <c r="I24" s="254" t="s">
        <v>42</v>
      </c>
      <c r="J24" s="260">
        <v>0.4022</v>
      </c>
      <c r="K24" s="260">
        <v>0.37380000000000002</v>
      </c>
      <c r="L24" s="260">
        <v>0.72</v>
      </c>
      <c r="M24" s="85">
        <v>0.72799999999999998</v>
      </c>
      <c r="N24" s="85">
        <v>0.40799999999999997</v>
      </c>
      <c r="O24" s="260">
        <v>0.56599999999999995</v>
      </c>
      <c r="P24" s="260">
        <v>0.46939999999999998</v>
      </c>
      <c r="Q24" s="260">
        <v>0.67</v>
      </c>
      <c r="R24" s="260">
        <v>0.56330000000000002</v>
      </c>
      <c r="S24" s="260">
        <v>0.67779999999999996</v>
      </c>
      <c r="T24" s="260">
        <v>0.42499999999999999</v>
      </c>
      <c r="U24" s="260">
        <f t="shared" si="0"/>
        <v>6.0034999999999998</v>
      </c>
      <c r="V24" s="261">
        <v>45905</v>
      </c>
      <c r="W24" s="45">
        <v>46218</v>
      </c>
      <c r="X24" s="45">
        <v>46218</v>
      </c>
      <c r="Y24" s="127">
        <v>46165</v>
      </c>
      <c r="Z24" s="126">
        <v>46180</v>
      </c>
      <c r="AA24" s="126">
        <v>46186</v>
      </c>
      <c r="AB24" s="126">
        <v>46193</v>
      </c>
      <c r="AC24" s="126">
        <v>46228</v>
      </c>
    </row>
    <row r="25" spans="1:29" ht="30" customHeight="1" x14ac:dyDescent="0.45">
      <c r="A25" s="315">
        <v>31</v>
      </c>
      <c r="B25" s="263">
        <v>22</v>
      </c>
      <c r="C25" s="264"/>
      <c r="D25" s="290"/>
      <c r="E25" s="265" t="s">
        <v>247</v>
      </c>
      <c r="F25" s="266" t="s">
        <v>248</v>
      </c>
      <c r="G25" s="267"/>
      <c r="H25" s="268" t="s">
        <v>115</v>
      </c>
      <c r="I25" s="263" t="s">
        <v>42</v>
      </c>
      <c r="J25" s="269">
        <v>0.47460000000000002</v>
      </c>
      <c r="K25" s="269">
        <v>0.4728</v>
      </c>
      <c r="L25" s="269">
        <v>0.56000000000000005</v>
      </c>
      <c r="M25" s="291">
        <v>0.752</v>
      </c>
      <c r="N25" s="291">
        <v>0.41599999999999998</v>
      </c>
      <c r="O25" s="269">
        <v>0.3962</v>
      </c>
      <c r="P25" s="269">
        <v>0.58330000000000004</v>
      </c>
      <c r="Q25" s="269">
        <v>0.69</v>
      </c>
      <c r="R25" s="269">
        <v>0.62</v>
      </c>
      <c r="S25" s="269">
        <v>0.69440000000000002</v>
      </c>
      <c r="T25" s="269">
        <v>0.31669999999999998</v>
      </c>
      <c r="U25" s="260">
        <f t="shared" si="0"/>
        <v>5.976</v>
      </c>
      <c r="V25" s="270">
        <v>46134</v>
      </c>
      <c r="W25" s="211">
        <v>46217</v>
      </c>
      <c r="X25" s="211">
        <v>46217</v>
      </c>
      <c r="Y25" s="134">
        <v>46164</v>
      </c>
      <c r="Z25" s="133">
        <v>46179</v>
      </c>
      <c r="AA25" s="133">
        <v>46185</v>
      </c>
      <c r="AB25" s="133">
        <v>46192</v>
      </c>
      <c r="AC25" s="133">
        <v>46230</v>
      </c>
    </row>
    <row r="26" spans="1:29" ht="30" customHeight="1" x14ac:dyDescent="0.45">
      <c r="A26" s="315">
        <v>32</v>
      </c>
      <c r="B26" s="263">
        <v>23</v>
      </c>
      <c r="C26" s="264"/>
      <c r="D26" s="264"/>
      <c r="E26" s="265" t="s">
        <v>214</v>
      </c>
      <c r="F26" s="266" t="s">
        <v>215</v>
      </c>
      <c r="G26" s="267" t="s">
        <v>374</v>
      </c>
      <c r="H26" s="268" t="s">
        <v>216</v>
      </c>
      <c r="I26" s="263" t="s">
        <v>42</v>
      </c>
      <c r="J26" s="269">
        <v>0.55889999999999995</v>
      </c>
      <c r="K26" s="269">
        <v>0.42809999999999998</v>
      </c>
      <c r="L26" s="269">
        <v>0.7</v>
      </c>
      <c r="M26" s="95">
        <v>0.624</v>
      </c>
      <c r="N26" s="95">
        <v>0.496</v>
      </c>
      <c r="O26" s="269">
        <v>0.58489999999999998</v>
      </c>
      <c r="P26" s="269">
        <v>0.46110000000000001</v>
      </c>
      <c r="Q26" s="269">
        <v>0.61670000000000003</v>
      </c>
      <c r="R26" s="269">
        <v>0.55000000000000004</v>
      </c>
      <c r="S26" s="269">
        <v>0.55559999999999998</v>
      </c>
      <c r="T26" s="269">
        <v>0.32500000000000001</v>
      </c>
      <c r="U26" s="260">
        <f t="shared" si="0"/>
        <v>5.9002999999999997</v>
      </c>
      <c r="V26" s="270">
        <v>45904</v>
      </c>
      <c r="W26" s="46">
        <v>46217</v>
      </c>
      <c r="X26" s="46">
        <v>46217</v>
      </c>
      <c r="Y26" s="134">
        <v>46159</v>
      </c>
      <c r="Z26" s="133">
        <v>46178</v>
      </c>
      <c r="AA26" s="133">
        <v>46185</v>
      </c>
      <c r="AB26" s="133">
        <v>46192</v>
      </c>
      <c r="AC26" s="133">
        <v>46229</v>
      </c>
    </row>
    <row r="27" spans="1:29" ht="30" customHeight="1" x14ac:dyDescent="0.45">
      <c r="A27" s="315">
        <v>27</v>
      </c>
      <c r="B27" s="263">
        <v>24</v>
      </c>
      <c r="C27" s="264"/>
      <c r="D27" s="264"/>
      <c r="E27" s="265" t="s">
        <v>176</v>
      </c>
      <c r="F27" s="266" t="s">
        <v>217</v>
      </c>
      <c r="G27" s="267" t="s">
        <v>375</v>
      </c>
      <c r="H27" s="268" t="s">
        <v>218</v>
      </c>
      <c r="I27" s="263" t="s">
        <v>42</v>
      </c>
      <c r="J27" s="269">
        <v>0.65300000000000002</v>
      </c>
      <c r="K27" s="269">
        <v>0.4728</v>
      </c>
      <c r="L27" s="269">
        <v>0.56000000000000005</v>
      </c>
      <c r="M27" s="95">
        <v>0.56799999999999995</v>
      </c>
      <c r="N27" s="95">
        <v>0.39200000000000002</v>
      </c>
      <c r="O27" s="269">
        <v>0.32079999999999997</v>
      </c>
      <c r="P27" s="269">
        <v>0.44169999999999998</v>
      </c>
      <c r="Q27" s="269">
        <v>0.62329999999999997</v>
      </c>
      <c r="R27" s="269">
        <v>0.55669999999999997</v>
      </c>
      <c r="S27" s="269">
        <v>0.67220000000000002</v>
      </c>
      <c r="T27" s="269">
        <v>0.45</v>
      </c>
      <c r="U27" s="260">
        <f t="shared" si="0"/>
        <v>5.7104999999999997</v>
      </c>
      <c r="V27" s="270">
        <v>45903</v>
      </c>
      <c r="W27" s="46">
        <v>46217</v>
      </c>
      <c r="X27" s="46">
        <v>46217</v>
      </c>
      <c r="Y27" s="134">
        <v>46160</v>
      </c>
      <c r="Z27" s="133">
        <v>46178</v>
      </c>
      <c r="AA27" s="133">
        <v>46185</v>
      </c>
      <c r="AB27" s="133">
        <v>46192</v>
      </c>
      <c r="AC27" s="133">
        <v>46229</v>
      </c>
    </row>
    <row r="28" spans="1:29" ht="30" customHeight="1" x14ac:dyDescent="0.45">
      <c r="A28" s="315">
        <v>14</v>
      </c>
      <c r="B28" s="263">
        <v>25</v>
      </c>
      <c r="C28" s="264"/>
      <c r="D28" s="264"/>
      <c r="E28" s="265" t="s">
        <v>166</v>
      </c>
      <c r="F28" s="266" t="s">
        <v>271</v>
      </c>
      <c r="G28" s="267" t="s">
        <v>272</v>
      </c>
      <c r="H28" s="268" t="s">
        <v>272</v>
      </c>
      <c r="I28" s="263" t="s">
        <v>42</v>
      </c>
      <c r="J28" s="269">
        <v>0.47889999999999999</v>
      </c>
      <c r="K28" s="269">
        <v>0.40260000000000001</v>
      </c>
      <c r="L28" s="269">
        <v>0.56000000000000005</v>
      </c>
      <c r="M28" s="95">
        <v>0.67200000000000004</v>
      </c>
      <c r="N28" s="95">
        <v>0.41599999999999998</v>
      </c>
      <c r="O28" s="269">
        <v>0.37740000000000001</v>
      </c>
      <c r="P28" s="269">
        <v>0.47220000000000001</v>
      </c>
      <c r="Q28" s="269">
        <v>0.61670000000000003</v>
      </c>
      <c r="R28" s="269">
        <v>0.52669999999999995</v>
      </c>
      <c r="S28" s="269">
        <v>0.60560000000000003</v>
      </c>
      <c r="T28" s="269">
        <v>0.44169999999999998</v>
      </c>
      <c r="U28" s="260">
        <f t="shared" si="0"/>
        <v>5.5697999999999999</v>
      </c>
      <c r="V28" s="270">
        <v>45912</v>
      </c>
      <c r="W28" s="46">
        <v>46217</v>
      </c>
      <c r="X28" s="46">
        <v>46217</v>
      </c>
      <c r="Y28" s="134">
        <v>46166</v>
      </c>
      <c r="Z28" s="133">
        <v>46178</v>
      </c>
      <c r="AA28" s="133">
        <v>46185</v>
      </c>
      <c r="AB28" s="133">
        <v>46192</v>
      </c>
      <c r="AC28" s="133">
        <v>46229</v>
      </c>
    </row>
    <row r="29" spans="1:29" ht="30" customHeight="1" x14ac:dyDescent="0.45">
      <c r="A29" s="315">
        <v>26</v>
      </c>
      <c r="B29" s="263">
        <v>26</v>
      </c>
      <c r="C29" s="264"/>
      <c r="D29" s="264"/>
      <c r="E29" s="265" t="s">
        <v>53</v>
      </c>
      <c r="F29" s="266" t="s">
        <v>329</v>
      </c>
      <c r="G29" s="267" t="s">
        <v>149</v>
      </c>
      <c r="H29" s="268" t="s">
        <v>149</v>
      </c>
      <c r="I29" s="263" t="s">
        <v>42</v>
      </c>
      <c r="J29" s="269">
        <v>6.59E-2</v>
      </c>
      <c r="K29" s="269">
        <v>0.08</v>
      </c>
      <c r="L29" s="269">
        <v>0.54</v>
      </c>
      <c r="M29" s="95">
        <v>0.78400000000000003</v>
      </c>
      <c r="N29" s="95">
        <v>0.58399999999999996</v>
      </c>
      <c r="O29" s="269">
        <v>0.54720000000000002</v>
      </c>
      <c r="P29" s="269">
        <v>0.54169999999999996</v>
      </c>
      <c r="Q29" s="269">
        <v>0.73</v>
      </c>
      <c r="R29" s="269">
        <v>0.50670000000000004</v>
      </c>
      <c r="S29" s="269">
        <v>0.75560000000000005</v>
      </c>
      <c r="T29" s="269">
        <v>0.43330000000000002</v>
      </c>
      <c r="U29" s="260">
        <f t="shared" si="0"/>
        <v>5.5684000000000005</v>
      </c>
      <c r="V29" s="270">
        <v>45926</v>
      </c>
      <c r="W29" s="46">
        <v>46216</v>
      </c>
      <c r="X29" s="46">
        <v>46216</v>
      </c>
      <c r="Y29" s="134">
        <v>46165</v>
      </c>
      <c r="Z29" s="133">
        <v>46179</v>
      </c>
      <c r="AA29" s="133">
        <v>46184</v>
      </c>
      <c r="AB29" s="133">
        <v>46191</v>
      </c>
      <c r="AC29" s="133">
        <v>46230</v>
      </c>
    </row>
    <row r="30" spans="1:29" ht="30" customHeight="1" x14ac:dyDescent="0.45">
      <c r="A30" s="315">
        <v>19</v>
      </c>
      <c r="B30" s="254">
        <v>27</v>
      </c>
      <c r="C30" s="255"/>
      <c r="D30" s="255"/>
      <c r="E30" s="256" t="s">
        <v>71</v>
      </c>
      <c r="F30" s="257" t="s">
        <v>206</v>
      </c>
      <c r="G30" s="258" t="s">
        <v>366</v>
      </c>
      <c r="H30" s="259" t="s">
        <v>124</v>
      </c>
      <c r="I30" s="254" t="s">
        <v>74</v>
      </c>
      <c r="J30" s="260">
        <v>0.4703</v>
      </c>
      <c r="K30" s="260">
        <v>0.40899999999999997</v>
      </c>
      <c r="L30" s="260">
        <v>0.84</v>
      </c>
      <c r="M30" s="85">
        <v>0.59199999999999997</v>
      </c>
      <c r="N30" s="85">
        <v>0.38400000000000001</v>
      </c>
      <c r="O30" s="260">
        <v>0.81130000000000002</v>
      </c>
      <c r="P30" s="260">
        <v>0.39169999999999999</v>
      </c>
      <c r="Q30" s="260">
        <v>0.63</v>
      </c>
      <c r="R30" s="260">
        <v>0.44669999999999999</v>
      </c>
      <c r="S30" s="260">
        <v>0.32779999999999998</v>
      </c>
      <c r="T30" s="260">
        <v>0.22500000000000001</v>
      </c>
      <c r="U30" s="260">
        <f t="shared" si="0"/>
        <v>5.5278</v>
      </c>
      <c r="V30" s="261">
        <v>45903</v>
      </c>
      <c r="W30" s="45">
        <v>46213</v>
      </c>
      <c r="X30" s="45">
        <v>46213</v>
      </c>
      <c r="Y30" s="127">
        <v>46159</v>
      </c>
      <c r="Z30" s="126">
        <v>46180</v>
      </c>
      <c r="AA30" s="126">
        <v>46186</v>
      </c>
      <c r="AB30" s="126">
        <v>46193</v>
      </c>
      <c r="AC30" s="126">
        <v>46228</v>
      </c>
    </row>
    <row r="31" spans="1:29" ht="30" customHeight="1" x14ac:dyDescent="0.45">
      <c r="A31" s="315">
        <v>29</v>
      </c>
      <c r="B31" s="254">
        <v>28</v>
      </c>
      <c r="C31" s="255"/>
      <c r="D31" s="271"/>
      <c r="E31" s="256" t="s">
        <v>162</v>
      </c>
      <c r="F31" s="257" t="s">
        <v>249</v>
      </c>
      <c r="G31" s="258" t="s">
        <v>376</v>
      </c>
      <c r="H31" s="259" t="s">
        <v>218</v>
      </c>
      <c r="I31" s="254" t="s">
        <v>42</v>
      </c>
      <c r="J31" s="260">
        <v>0.28970000000000001</v>
      </c>
      <c r="K31" s="260">
        <v>0.30990000000000001</v>
      </c>
      <c r="L31" s="260">
        <v>0.9</v>
      </c>
      <c r="M31" s="85">
        <v>0.52</v>
      </c>
      <c r="N31" s="85">
        <v>0.39200000000000002</v>
      </c>
      <c r="O31" s="260">
        <v>0.56599999999999995</v>
      </c>
      <c r="P31" s="260">
        <v>0.38890000000000002</v>
      </c>
      <c r="Q31" s="260">
        <v>0.53</v>
      </c>
      <c r="R31" s="260">
        <v>0.48330000000000001</v>
      </c>
      <c r="S31" s="260">
        <v>0.39439999999999997</v>
      </c>
      <c r="T31" s="260">
        <v>0.3</v>
      </c>
      <c r="U31" s="260">
        <f t="shared" si="0"/>
        <v>5.0741999999999994</v>
      </c>
      <c r="V31" s="261">
        <v>45903</v>
      </c>
      <c r="W31" s="45">
        <v>46213</v>
      </c>
      <c r="X31" s="45">
        <v>46213</v>
      </c>
      <c r="Y31" s="127">
        <v>46165</v>
      </c>
      <c r="Z31" s="126">
        <v>46180</v>
      </c>
      <c r="AA31" s="126">
        <v>46186</v>
      </c>
      <c r="AB31" s="126">
        <v>46193</v>
      </c>
      <c r="AC31" s="126">
        <v>46228</v>
      </c>
    </row>
    <row r="32" spans="1:29" ht="30" customHeight="1" x14ac:dyDescent="0.45">
      <c r="A32" s="315">
        <v>22</v>
      </c>
      <c r="B32" s="254">
        <v>29</v>
      </c>
      <c r="C32" s="255"/>
      <c r="D32" s="271"/>
      <c r="E32" s="256" t="s">
        <v>239</v>
      </c>
      <c r="F32" s="257" t="s">
        <v>240</v>
      </c>
      <c r="G32" s="258" t="s">
        <v>377</v>
      </c>
      <c r="H32" s="259" t="s">
        <v>147</v>
      </c>
      <c r="I32" s="254" t="s">
        <v>42</v>
      </c>
      <c r="J32" s="260">
        <v>0.38700000000000001</v>
      </c>
      <c r="K32" s="260">
        <v>0.34189999999999998</v>
      </c>
      <c r="L32" s="260">
        <v>0.82</v>
      </c>
      <c r="M32" s="85">
        <v>0.52</v>
      </c>
      <c r="N32" s="85">
        <v>0.34399999999999997</v>
      </c>
      <c r="O32" s="260">
        <v>0.50939999999999996</v>
      </c>
      <c r="P32" s="260">
        <v>0.35830000000000001</v>
      </c>
      <c r="Q32" s="260">
        <v>0.51</v>
      </c>
      <c r="R32" s="260">
        <v>0.41670000000000001</v>
      </c>
      <c r="S32" s="260">
        <v>0.35659999999999997</v>
      </c>
      <c r="T32" s="260">
        <v>0.2833</v>
      </c>
      <c r="U32" s="260">
        <f t="shared" si="0"/>
        <v>4.8471999999999991</v>
      </c>
      <c r="V32" s="261">
        <v>45974</v>
      </c>
      <c r="W32" s="45">
        <v>46218</v>
      </c>
      <c r="X32" s="45">
        <v>46218</v>
      </c>
      <c r="Y32" s="127">
        <v>46159</v>
      </c>
      <c r="Z32" s="126">
        <v>46180</v>
      </c>
      <c r="AA32" s="126">
        <v>46186</v>
      </c>
      <c r="AB32" s="126">
        <v>46193</v>
      </c>
      <c r="AC32" s="126">
        <v>46228</v>
      </c>
    </row>
    <row r="33" spans="1:29" ht="30" customHeight="1" x14ac:dyDescent="0.45">
      <c r="A33" s="315">
        <v>30</v>
      </c>
      <c r="B33" s="254">
        <v>30</v>
      </c>
      <c r="C33" s="255"/>
      <c r="D33" s="271"/>
      <c r="E33" s="256" t="s">
        <v>261</v>
      </c>
      <c r="F33" s="257" t="s">
        <v>262</v>
      </c>
      <c r="G33" s="258" t="s">
        <v>378</v>
      </c>
      <c r="H33" s="259" t="s">
        <v>263</v>
      </c>
      <c r="I33" s="254" t="s">
        <v>42</v>
      </c>
      <c r="J33" s="260">
        <v>0.34489999999999998</v>
      </c>
      <c r="K33" s="260">
        <v>0.29709999999999998</v>
      </c>
      <c r="L33" s="260">
        <v>0.82</v>
      </c>
      <c r="M33" s="85">
        <v>0.496</v>
      </c>
      <c r="N33" s="85">
        <v>0.34399999999999997</v>
      </c>
      <c r="O33" s="260">
        <v>0.77359999999999995</v>
      </c>
      <c r="P33" s="260">
        <v>0.19719999999999999</v>
      </c>
      <c r="Q33" s="260">
        <v>0.50329999999999997</v>
      </c>
      <c r="R33" s="260">
        <v>0.39329999999999998</v>
      </c>
      <c r="S33" s="260">
        <v>0.2611</v>
      </c>
      <c r="T33" s="260">
        <v>0.18329999999999999</v>
      </c>
      <c r="U33" s="260">
        <f t="shared" si="0"/>
        <v>4.6137999999999995</v>
      </c>
      <c r="V33" s="261">
        <v>45902</v>
      </c>
      <c r="W33" s="45">
        <v>46218</v>
      </c>
      <c r="X33" s="45">
        <v>46218</v>
      </c>
      <c r="Y33" s="127">
        <v>46165</v>
      </c>
      <c r="Z33" s="126">
        <v>46180</v>
      </c>
      <c r="AA33" s="126">
        <v>46187</v>
      </c>
      <c r="AB33" s="249">
        <v>46194</v>
      </c>
      <c r="AC33" s="126">
        <v>46228</v>
      </c>
    </row>
    <row r="34" spans="1:29" ht="30" customHeight="1" x14ac:dyDescent="0.45">
      <c r="A34" s="315">
        <v>28</v>
      </c>
      <c r="B34" s="272">
        <v>31</v>
      </c>
      <c r="C34" s="273"/>
      <c r="D34" s="292"/>
      <c r="E34" s="274" t="s">
        <v>277</v>
      </c>
      <c r="F34" s="275" t="s">
        <v>278</v>
      </c>
      <c r="G34" s="276" t="s">
        <v>379</v>
      </c>
      <c r="H34" s="277" t="s">
        <v>231</v>
      </c>
      <c r="I34" s="272" t="s">
        <v>42</v>
      </c>
      <c r="J34" s="278">
        <v>0.33950000000000002</v>
      </c>
      <c r="K34" s="278">
        <v>0.34820000000000001</v>
      </c>
      <c r="L34" s="278">
        <v>0.72</v>
      </c>
      <c r="M34" s="102">
        <v>0.35199999999999998</v>
      </c>
      <c r="N34" s="102">
        <v>0.32800000000000001</v>
      </c>
      <c r="O34" s="278">
        <v>0.8679</v>
      </c>
      <c r="P34" s="278">
        <v>0.28060000000000002</v>
      </c>
      <c r="Q34" s="278">
        <v>0.39</v>
      </c>
      <c r="R34" s="278">
        <v>0.29670000000000002</v>
      </c>
      <c r="S34" s="278">
        <v>0.31109999999999999</v>
      </c>
      <c r="T34" s="278">
        <v>0.2167</v>
      </c>
      <c r="U34" s="260">
        <f t="shared" si="0"/>
        <v>4.4507000000000003</v>
      </c>
      <c r="V34" s="279">
        <v>45902</v>
      </c>
      <c r="W34" s="47">
        <v>46211</v>
      </c>
      <c r="X34" s="47">
        <v>46211</v>
      </c>
      <c r="Y34" s="140">
        <v>46164</v>
      </c>
      <c r="Z34" s="141">
        <v>46178</v>
      </c>
      <c r="AA34" s="141">
        <v>46187</v>
      </c>
      <c r="AB34" s="141">
        <v>46194</v>
      </c>
      <c r="AC34" s="49" t="s">
        <v>368</v>
      </c>
    </row>
    <row r="35" spans="1:29" ht="30" customHeight="1" x14ac:dyDescent="0.45">
      <c r="A35" s="315">
        <v>17</v>
      </c>
      <c r="B35" s="263">
        <v>32</v>
      </c>
      <c r="C35" s="264"/>
      <c r="D35" s="290"/>
      <c r="E35" s="265" t="s">
        <v>320</v>
      </c>
      <c r="F35" s="266" t="s">
        <v>321</v>
      </c>
      <c r="G35" s="267"/>
      <c r="H35" s="268" t="s">
        <v>147</v>
      </c>
      <c r="I35" s="263" t="s">
        <v>42</v>
      </c>
      <c r="J35" s="269">
        <v>0.34699999999999998</v>
      </c>
      <c r="K35" s="269">
        <v>0.33860000000000001</v>
      </c>
      <c r="L35" s="269">
        <v>0.34</v>
      </c>
      <c r="M35" s="95">
        <v>0.56000000000000005</v>
      </c>
      <c r="N35" s="95">
        <v>0.32</v>
      </c>
      <c r="O35" s="269">
        <v>0.32079999999999997</v>
      </c>
      <c r="P35" s="269">
        <v>0.30830000000000002</v>
      </c>
      <c r="Q35" s="269">
        <v>0.47</v>
      </c>
      <c r="R35" s="269">
        <v>0.4133</v>
      </c>
      <c r="S35" s="269">
        <v>0.5</v>
      </c>
      <c r="T35" s="269">
        <v>0.22500000000000001</v>
      </c>
      <c r="U35" s="260">
        <f t="shared" si="0"/>
        <v>4.1429999999999998</v>
      </c>
      <c r="V35" s="270">
        <v>46119</v>
      </c>
      <c r="W35" s="46">
        <v>46217</v>
      </c>
      <c r="X35" s="46">
        <v>46217</v>
      </c>
      <c r="Y35" s="134">
        <v>46165</v>
      </c>
      <c r="Z35" s="133">
        <v>46178</v>
      </c>
      <c r="AA35" s="133">
        <v>46185</v>
      </c>
      <c r="AB35" s="133">
        <v>46192</v>
      </c>
      <c r="AC35" s="46">
        <v>46229</v>
      </c>
    </row>
  </sheetData>
  <mergeCells count="3">
    <mergeCell ref="A1:AB1"/>
    <mergeCell ref="C3:E3"/>
    <mergeCell ref="B2:V2"/>
  </mergeCells>
  <phoneticPr fontId="1" type="noConversion"/>
  <conditionalFormatting sqref="B4:B5 B7:B17 B30">
    <cfRule type="duplicateValues" priority="25"/>
  </conditionalFormatting>
  <conditionalFormatting sqref="B6">
    <cfRule type="duplicateValues" priority="18"/>
  </conditionalFormatting>
  <conditionalFormatting sqref="B18">
    <cfRule type="duplicateValues" priority="24"/>
  </conditionalFormatting>
  <conditionalFormatting sqref="B19">
    <cfRule type="duplicateValues" priority="23"/>
  </conditionalFormatting>
  <conditionalFormatting sqref="B20">
    <cfRule type="duplicateValues" priority="22"/>
  </conditionalFormatting>
  <conditionalFormatting sqref="B21:B22">
    <cfRule type="duplicateValues" priority="26"/>
  </conditionalFormatting>
  <conditionalFormatting sqref="B23">
    <cfRule type="duplicateValues" priority="21"/>
  </conditionalFormatting>
  <conditionalFormatting sqref="B24">
    <cfRule type="duplicateValues" priority="62"/>
  </conditionalFormatting>
  <conditionalFormatting sqref="B25">
    <cfRule type="duplicateValues" priority="20"/>
  </conditionalFormatting>
  <conditionalFormatting sqref="B26">
    <cfRule type="duplicateValues" priority="27"/>
  </conditionalFormatting>
  <conditionalFormatting sqref="B27">
    <cfRule type="duplicateValues" priority="28"/>
  </conditionalFormatting>
  <conditionalFormatting sqref="B28">
    <cfRule type="duplicateValues" priority="29"/>
  </conditionalFormatting>
  <conditionalFormatting sqref="B29">
    <cfRule type="duplicateValues" priority="19"/>
  </conditionalFormatting>
  <conditionalFormatting sqref="B31">
    <cfRule type="duplicateValues" priority="17"/>
  </conditionalFormatting>
  <conditionalFormatting sqref="B32">
    <cfRule type="duplicateValues" priority="16"/>
  </conditionalFormatting>
  <conditionalFormatting sqref="B33">
    <cfRule type="duplicateValues" priority="15"/>
  </conditionalFormatting>
  <conditionalFormatting sqref="B34">
    <cfRule type="duplicateValues" priority="12"/>
  </conditionalFormatting>
  <conditionalFormatting sqref="B35">
    <cfRule type="duplicateValues" priority="11"/>
  </conditionalFormatting>
  <conditionalFormatting sqref="F3:F5 F7:F17 F30">
    <cfRule type="duplicateValues" priority="53"/>
  </conditionalFormatting>
  <conditionalFormatting sqref="F6">
    <cfRule type="duplicateValues" priority="38"/>
  </conditionalFormatting>
  <conditionalFormatting sqref="F18">
    <cfRule type="duplicateValues" priority="52"/>
  </conditionalFormatting>
  <conditionalFormatting sqref="F19">
    <cfRule type="duplicateValues" priority="51"/>
  </conditionalFormatting>
  <conditionalFormatting sqref="F20">
    <cfRule type="duplicateValues" priority="50"/>
  </conditionalFormatting>
  <conditionalFormatting sqref="F21:F22">
    <cfRule type="duplicateValues" priority="54"/>
  </conditionalFormatting>
  <conditionalFormatting sqref="F23">
    <cfRule type="duplicateValues" priority="46"/>
  </conditionalFormatting>
  <conditionalFormatting sqref="F24">
    <cfRule type="duplicateValues" priority="63"/>
  </conditionalFormatting>
  <conditionalFormatting sqref="F25">
    <cfRule type="duplicateValues" priority="43"/>
  </conditionalFormatting>
  <conditionalFormatting sqref="F26">
    <cfRule type="duplicateValues" priority="56"/>
  </conditionalFormatting>
  <conditionalFormatting sqref="F27">
    <cfRule type="duplicateValues" priority="58"/>
  </conditionalFormatting>
  <conditionalFormatting sqref="F28">
    <cfRule type="duplicateValues" priority="59"/>
  </conditionalFormatting>
  <conditionalFormatting sqref="F29">
    <cfRule type="duplicateValues" priority="41"/>
  </conditionalFormatting>
  <conditionalFormatting sqref="F31">
    <cfRule type="duplicateValues" priority="35"/>
  </conditionalFormatting>
  <conditionalFormatting sqref="F32">
    <cfRule type="duplicateValues" priority="33"/>
  </conditionalFormatting>
  <conditionalFormatting sqref="F33">
    <cfRule type="duplicateValues" priority="31"/>
  </conditionalFormatting>
  <conditionalFormatting sqref="F34">
    <cfRule type="duplicateValues" priority="9"/>
  </conditionalFormatting>
  <conditionalFormatting sqref="F35">
    <cfRule type="duplicateValues" priority="7"/>
  </conditionalFormatting>
  <conditionalFormatting sqref="H4:H5 H7:H17 H30">
    <cfRule type="duplicateValues" priority="61"/>
  </conditionalFormatting>
  <conditionalFormatting sqref="H6">
    <cfRule type="duplicateValues" priority="39"/>
  </conditionalFormatting>
  <conditionalFormatting sqref="H18">
    <cfRule type="duplicateValues" priority="49"/>
  </conditionalFormatting>
  <conditionalFormatting sqref="H19">
    <cfRule type="duplicateValues" priority="48"/>
  </conditionalFormatting>
  <conditionalFormatting sqref="H20">
    <cfRule type="duplicateValues" priority="47"/>
  </conditionalFormatting>
  <conditionalFormatting sqref="H21:H22">
    <cfRule type="duplicateValues" priority="55"/>
  </conditionalFormatting>
  <conditionalFormatting sqref="H23">
    <cfRule type="duplicateValues" priority="45"/>
  </conditionalFormatting>
  <conditionalFormatting sqref="H24">
    <cfRule type="duplicateValues" priority="64"/>
  </conditionalFormatting>
  <conditionalFormatting sqref="H25">
    <cfRule type="duplicateValues" priority="44"/>
  </conditionalFormatting>
  <conditionalFormatting sqref="H26">
    <cfRule type="duplicateValues" priority="57"/>
  </conditionalFormatting>
  <conditionalFormatting sqref="H27">
    <cfRule type="duplicateValues" priority="42"/>
  </conditionalFormatting>
  <conditionalFormatting sqref="H28">
    <cfRule type="duplicateValues" priority="60"/>
  </conditionalFormatting>
  <conditionalFormatting sqref="H29">
    <cfRule type="duplicateValues" priority="40"/>
  </conditionalFormatting>
  <conditionalFormatting sqref="H31">
    <cfRule type="duplicateValues" priority="36"/>
  </conditionalFormatting>
  <conditionalFormatting sqref="H32">
    <cfRule type="duplicateValues" priority="34"/>
  </conditionalFormatting>
  <conditionalFormatting sqref="H33">
    <cfRule type="duplicateValues" priority="32"/>
  </conditionalFormatting>
  <conditionalFormatting sqref="H34">
    <cfRule type="duplicateValues" priority="10"/>
  </conditionalFormatting>
  <conditionalFormatting sqref="H35">
    <cfRule type="duplicateValues" priority="8"/>
  </conditionalFormatting>
  <conditionalFormatting sqref="J4:X35">
    <cfRule type="cellIs" dxfId="30" priority="3" operator="lessThan">
      <formula>0.6</formula>
    </cfRule>
  </conditionalFormatting>
  <conditionalFormatting sqref="M4:N4">
    <cfRule type="cellIs" dxfId="29" priority="14" operator="lessThan">
      <formula>0.6</formula>
    </cfRule>
  </conditionalFormatting>
  <conditionalFormatting sqref="M30:N35">
    <cfRule type="cellIs" dxfId="28" priority="4" operator="lessThan">
      <formula>0.6</formula>
    </cfRule>
  </conditionalFormatting>
  <conditionalFormatting sqref="W4:X4">
    <cfRule type="cellIs" dxfId="27" priority="13" operator="lessThan">
      <formula>0.6</formula>
    </cfRule>
  </conditionalFormatting>
  <conditionalFormatting sqref="W30:X35">
    <cfRule type="cellIs" dxfId="26" priority="5" operator="lessThan">
      <formula>0.6</formula>
    </cfRule>
  </conditionalFormatting>
  <conditionalFormatting sqref="X5">
    <cfRule type="cellIs" dxfId="25" priority="37" operator="lessThan">
      <formula>0.6</formula>
    </cfRule>
  </conditionalFormatting>
  <conditionalFormatting sqref="Z4:AB30">
    <cfRule type="cellIs" dxfId="24" priority="30" operator="lessThan">
      <formula>0.6</formula>
    </cfRule>
  </conditionalFormatting>
  <conditionalFormatting sqref="Z34:AB35">
    <cfRule type="cellIs" dxfId="23" priority="6" operator="lessThan">
      <formula>0.6</formula>
    </cfRule>
  </conditionalFormatting>
  <conditionalFormatting sqref="AC4:AC14 AC16:AC22 AC26:AC30">
    <cfRule type="cellIs" dxfId="22" priority="2" operator="lessThan">
      <formula>0.6</formula>
    </cfRule>
  </conditionalFormatting>
  <conditionalFormatting sqref="AC32:AC33">
    <cfRule type="cellIs" dxfId="21" priority="1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5"/>
  <sheetViews>
    <sheetView zoomScale="55" zoomScaleNormal="55" zoomScaleSheetLayoutView="55" zoomScalePageLayoutView="55" workbookViewId="0">
      <pane xSplit="6" ySplit="3" topLeftCell="G15" activePane="bottomRight" state="frozen"/>
      <selection pane="topRight" activeCell="G1" sqref="G1"/>
      <selection pane="bottomLeft" activeCell="A3" sqref="A3"/>
      <selection pane="bottomRight" activeCell="A23" sqref="A23:XFD23"/>
    </sheetView>
  </sheetViews>
  <sheetFormatPr defaultRowHeight="16.149999999999999" x14ac:dyDescent="0.45"/>
  <cols>
    <col min="1" max="1" width="5" style="293" customWidth="1"/>
    <col min="2" max="2" width="2.796875" style="316" hidden="1" customWidth="1"/>
    <col min="3" max="3" width="3.46484375" style="315" customWidth="1"/>
    <col min="4" max="4" width="16.796875" style="316" customWidth="1"/>
    <col min="5" max="5" width="31.796875" style="316" customWidth="1"/>
    <col min="6" max="6" width="24.46484375" style="316" hidden="1" customWidth="1"/>
    <col min="7" max="7" width="11.33203125" style="316" customWidth="1"/>
    <col min="8" max="8" width="13.796875" style="316" customWidth="1"/>
    <col min="9" max="9" width="24" style="316" customWidth="1"/>
    <col min="10" max="10" width="22.33203125" style="316" customWidth="1"/>
    <col min="11" max="11" width="17.796875" style="316" customWidth="1"/>
    <col min="12" max="12" width="22.46484375" style="316" customWidth="1"/>
    <col min="13" max="13" width="22.796875" style="316" customWidth="1"/>
    <col min="14" max="14" width="25.9296875" style="316" customWidth="1"/>
    <col min="15" max="15" width="19.19921875" style="316" customWidth="1"/>
    <col min="16" max="16" width="18.46484375" style="316" customWidth="1"/>
    <col min="17" max="17" width="19.19921875" style="316" customWidth="1"/>
    <col min="18" max="18" width="8.9296875" style="316" hidden="1" customWidth="1"/>
    <col min="19" max="19" width="16.19921875" style="316" customWidth="1"/>
    <col min="20" max="20" width="16.9296875" style="316" hidden="1" customWidth="1"/>
    <col min="21" max="21" width="19.46484375" style="316" hidden="1" customWidth="1"/>
    <col min="22" max="22" width="14.46484375" style="316" hidden="1" customWidth="1"/>
    <col min="23" max="23" width="14.06640625" style="316" hidden="1" customWidth="1"/>
    <col min="24" max="24" width="14.33203125" style="316" hidden="1" customWidth="1"/>
    <col min="25" max="25" width="15.19921875" style="316" hidden="1" customWidth="1"/>
    <col min="26" max="26" width="12.19921875" style="316" hidden="1" customWidth="1"/>
  </cols>
  <sheetData>
    <row r="1" spans="1:26" ht="91.5" customHeight="1" x14ac:dyDescent="0.45">
      <c r="A1" s="431" t="s">
        <v>342</v>
      </c>
      <c r="B1" s="427"/>
      <c r="C1" s="432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</row>
    <row r="2" spans="1:26" ht="27.75" customHeight="1" x14ac:dyDescent="0.45">
      <c r="A2" s="435" t="s">
        <v>380</v>
      </c>
      <c r="B2" s="427"/>
      <c r="C2" s="432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  <c r="V2" s="427"/>
      <c r="W2" s="427"/>
      <c r="X2" s="427"/>
      <c r="Y2" s="427"/>
      <c r="Z2" s="427"/>
    </row>
    <row r="3" spans="1:26" ht="89.25" customHeight="1" x14ac:dyDescent="0.45">
      <c r="A3" s="224"/>
      <c r="B3" s="433" t="s">
        <v>1</v>
      </c>
      <c r="C3" s="434"/>
      <c r="D3" s="434"/>
      <c r="E3" s="225" t="s">
        <v>2</v>
      </c>
      <c r="F3" s="225" t="s">
        <v>3</v>
      </c>
      <c r="G3" s="318" t="s">
        <v>3</v>
      </c>
      <c r="H3" s="225" t="s">
        <v>4</v>
      </c>
      <c r="I3" s="225" t="s">
        <v>5</v>
      </c>
      <c r="J3" s="225" t="s">
        <v>6</v>
      </c>
      <c r="K3" s="225" t="s">
        <v>7</v>
      </c>
      <c r="L3" s="226" t="s">
        <v>344</v>
      </c>
      <c r="M3" s="226" t="s">
        <v>345</v>
      </c>
      <c r="N3" s="225" t="s">
        <v>346</v>
      </c>
      <c r="O3" s="225" t="s">
        <v>347</v>
      </c>
      <c r="P3" s="225" t="s">
        <v>348</v>
      </c>
      <c r="Q3" s="225" t="s">
        <v>349</v>
      </c>
      <c r="R3" s="225" t="s">
        <v>8</v>
      </c>
      <c r="S3" s="227" t="s">
        <v>352</v>
      </c>
      <c r="T3" s="158" t="s">
        <v>353</v>
      </c>
      <c r="U3" s="158" t="s">
        <v>354</v>
      </c>
      <c r="V3" s="157" t="s">
        <v>355</v>
      </c>
      <c r="W3" s="157" t="s">
        <v>356</v>
      </c>
      <c r="X3" s="157" t="s">
        <v>357</v>
      </c>
      <c r="Y3" s="157" t="s">
        <v>358</v>
      </c>
    </row>
    <row r="4" spans="1:26" s="174" customFormat="1" ht="35.25" customHeight="1" x14ac:dyDescent="0.45">
      <c r="A4" s="228">
        <v>1</v>
      </c>
      <c r="B4" s="64"/>
      <c r="C4" s="212"/>
      <c r="D4" s="206" t="s">
        <v>9</v>
      </c>
      <c r="E4" s="166" t="s">
        <v>23</v>
      </c>
      <c r="F4" s="167" t="s">
        <v>362</v>
      </c>
      <c r="G4" s="168" t="s">
        <v>363</v>
      </c>
      <c r="H4" s="165" t="s">
        <v>12</v>
      </c>
      <c r="I4" s="169">
        <v>0.92</v>
      </c>
      <c r="J4" s="169">
        <v>0.86580000000000001</v>
      </c>
      <c r="K4" s="169">
        <v>0.88</v>
      </c>
      <c r="L4" s="170">
        <v>0.93600000000000005</v>
      </c>
      <c r="M4" s="170">
        <v>0.78400000000000003</v>
      </c>
      <c r="N4" s="169">
        <v>0.92449999999999999</v>
      </c>
      <c r="O4" s="169">
        <v>0.8306</v>
      </c>
      <c r="P4" s="169">
        <v>0.92669999999999997</v>
      </c>
      <c r="Q4" s="169">
        <v>0.82330000000000003</v>
      </c>
      <c r="R4" s="169">
        <f t="shared" ref="R4:R35" si="0">I4+J4+K4</f>
        <v>2.6657999999999999</v>
      </c>
      <c r="S4" s="229">
        <v>45904</v>
      </c>
      <c r="T4" s="218">
        <v>46211</v>
      </c>
      <c r="U4" s="172">
        <v>46211</v>
      </c>
      <c r="V4" s="173">
        <v>46156</v>
      </c>
      <c r="W4" s="171">
        <v>46175</v>
      </c>
      <c r="X4" s="171">
        <v>46181</v>
      </c>
      <c r="Y4" s="171">
        <v>46188</v>
      </c>
    </row>
    <row r="5" spans="1:26" s="174" customFormat="1" ht="35.25" customHeight="1" x14ac:dyDescent="0.45">
      <c r="A5" s="228">
        <v>2</v>
      </c>
      <c r="B5" s="64"/>
      <c r="C5" s="213"/>
      <c r="D5" s="206" t="s">
        <v>13</v>
      </c>
      <c r="E5" s="166" t="s">
        <v>360</v>
      </c>
      <c r="F5" s="175"/>
      <c r="G5" s="168" t="s">
        <v>361</v>
      </c>
      <c r="H5" s="165" t="s">
        <v>12</v>
      </c>
      <c r="I5" s="169">
        <v>0.90490000000000004</v>
      </c>
      <c r="J5" s="169">
        <v>0.85940000000000005</v>
      </c>
      <c r="K5" s="169">
        <v>0.8</v>
      </c>
      <c r="L5" s="169">
        <v>0.96799999999999997</v>
      </c>
      <c r="M5" s="169">
        <v>0.84799999999999998</v>
      </c>
      <c r="N5" s="169">
        <v>1</v>
      </c>
      <c r="O5" s="169">
        <v>0.88060000000000005</v>
      </c>
      <c r="P5" s="169">
        <v>0.91</v>
      </c>
      <c r="Q5" s="169">
        <v>0.79669999999999996</v>
      </c>
      <c r="R5" s="169">
        <f t="shared" si="0"/>
        <v>2.5643000000000002</v>
      </c>
      <c r="S5" s="229">
        <v>46170</v>
      </c>
      <c r="T5" s="219">
        <v>46223</v>
      </c>
      <c r="U5" s="173">
        <v>46223</v>
      </c>
      <c r="V5" s="173">
        <v>46195</v>
      </c>
      <c r="W5" s="173">
        <v>46195</v>
      </c>
      <c r="X5" s="173">
        <v>46195</v>
      </c>
      <c r="Y5" s="173">
        <v>46195</v>
      </c>
    </row>
    <row r="6" spans="1:26" s="174" customFormat="1" ht="35.25" customHeight="1" x14ac:dyDescent="0.45">
      <c r="A6" s="230">
        <v>3</v>
      </c>
      <c r="B6" s="64"/>
      <c r="C6" s="213"/>
      <c r="D6" s="207" t="s">
        <v>30</v>
      </c>
      <c r="E6" s="177" t="s">
        <v>31</v>
      </c>
      <c r="F6" s="178"/>
      <c r="G6" s="179" t="s">
        <v>32</v>
      </c>
      <c r="H6" s="176" t="s">
        <v>21</v>
      </c>
      <c r="I6" s="180">
        <v>0.83779999999999999</v>
      </c>
      <c r="J6" s="180">
        <v>0.7157</v>
      </c>
      <c r="K6" s="180">
        <v>1</v>
      </c>
      <c r="L6" s="181">
        <v>0.63200000000000001</v>
      </c>
      <c r="M6" s="181">
        <v>0.376</v>
      </c>
      <c r="N6" s="180">
        <v>0.66039999999999999</v>
      </c>
      <c r="O6" s="180">
        <v>0.45279999999999998</v>
      </c>
      <c r="P6" s="180">
        <v>0.57999999999999996</v>
      </c>
      <c r="Q6" s="180">
        <v>0.44669999999999999</v>
      </c>
      <c r="R6" s="169">
        <f t="shared" si="0"/>
        <v>2.5535000000000001</v>
      </c>
      <c r="S6" s="231" t="s">
        <v>22</v>
      </c>
      <c r="T6" s="220">
        <v>46223</v>
      </c>
      <c r="U6" s="183">
        <v>46223</v>
      </c>
      <c r="V6" s="184">
        <v>46185</v>
      </c>
      <c r="W6" s="182" t="s">
        <v>371</v>
      </c>
      <c r="X6" s="182" t="s">
        <v>371</v>
      </c>
      <c r="Y6" s="182" t="s">
        <v>372</v>
      </c>
    </row>
    <row r="7" spans="1:26" s="174" customFormat="1" ht="35.25" customHeight="1" x14ac:dyDescent="0.45">
      <c r="A7" s="228">
        <v>4</v>
      </c>
      <c r="B7" s="64"/>
      <c r="C7" s="213"/>
      <c r="D7" s="206" t="s">
        <v>16</v>
      </c>
      <c r="E7" s="166" t="s">
        <v>34</v>
      </c>
      <c r="F7" s="167" t="s">
        <v>364</v>
      </c>
      <c r="G7" s="168" t="s">
        <v>35</v>
      </c>
      <c r="H7" s="165" t="s">
        <v>12</v>
      </c>
      <c r="I7" s="169">
        <v>0.80320000000000003</v>
      </c>
      <c r="J7" s="169">
        <v>0.8115</v>
      </c>
      <c r="K7" s="169">
        <v>0.92</v>
      </c>
      <c r="L7" s="170">
        <v>0.94399999999999995</v>
      </c>
      <c r="M7" s="170">
        <v>0.76800000000000002</v>
      </c>
      <c r="N7" s="169">
        <v>0.77359999999999995</v>
      </c>
      <c r="O7" s="169">
        <v>0.79720000000000002</v>
      </c>
      <c r="P7" s="169">
        <v>0.9133</v>
      </c>
      <c r="Q7" s="169">
        <v>0.78669999999999995</v>
      </c>
      <c r="R7" s="169">
        <f t="shared" si="0"/>
        <v>2.5347</v>
      </c>
      <c r="S7" s="229">
        <v>46132</v>
      </c>
      <c r="T7" s="218">
        <v>46210</v>
      </c>
      <c r="U7" s="172">
        <v>46210</v>
      </c>
      <c r="V7" s="173">
        <v>46156</v>
      </c>
      <c r="W7" s="171">
        <v>46175</v>
      </c>
      <c r="X7" s="171">
        <v>46182</v>
      </c>
      <c r="Y7" s="171">
        <v>46189</v>
      </c>
    </row>
    <row r="8" spans="1:26" s="174" customFormat="1" ht="35.25" customHeight="1" x14ac:dyDescent="0.45">
      <c r="A8" s="228">
        <v>5</v>
      </c>
      <c r="B8" s="64"/>
      <c r="C8" s="213"/>
      <c r="D8" s="206" t="s">
        <v>9</v>
      </c>
      <c r="E8" s="166" t="s">
        <v>52</v>
      </c>
      <c r="F8" s="175"/>
      <c r="G8" s="168" t="s">
        <v>363</v>
      </c>
      <c r="H8" s="165" t="s">
        <v>12</v>
      </c>
      <c r="I8" s="169">
        <v>0.88</v>
      </c>
      <c r="J8" s="169">
        <v>0.84030000000000005</v>
      </c>
      <c r="K8" s="169">
        <v>0.7</v>
      </c>
      <c r="L8" s="170">
        <v>0.95199999999999996</v>
      </c>
      <c r="M8" s="170">
        <v>0.81599999999999995</v>
      </c>
      <c r="N8" s="169">
        <v>0.8679</v>
      </c>
      <c r="O8" s="169">
        <v>0.83330000000000004</v>
      </c>
      <c r="P8" s="169">
        <v>0.93330000000000002</v>
      </c>
      <c r="Q8" s="169">
        <v>0.79669999999999996</v>
      </c>
      <c r="R8" s="169">
        <f t="shared" si="0"/>
        <v>2.4203000000000001</v>
      </c>
      <c r="S8" s="229">
        <v>46094</v>
      </c>
      <c r="T8" s="218">
        <v>46210</v>
      </c>
      <c r="U8" s="172">
        <v>46210</v>
      </c>
      <c r="V8" s="173">
        <v>46156</v>
      </c>
      <c r="W8" s="171">
        <v>46175</v>
      </c>
      <c r="X8" s="171">
        <v>46183</v>
      </c>
      <c r="Y8" s="171">
        <v>46190</v>
      </c>
    </row>
    <row r="9" spans="1:26" s="174" customFormat="1" ht="35.25" customHeight="1" x14ac:dyDescent="0.45">
      <c r="A9" s="232">
        <v>6</v>
      </c>
      <c r="B9" s="67"/>
      <c r="C9" s="77"/>
      <c r="D9" s="208" t="s">
        <v>53</v>
      </c>
      <c r="E9" s="186" t="s">
        <v>56</v>
      </c>
      <c r="F9" s="187"/>
      <c r="G9" s="188" t="s">
        <v>57</v>
      </c>
      <c r="H9" s="185" t="s">
        <v>42</v>
      </c>
      <c r="I9" s="189">
        <v>0.90380000000000005</v>
      </c>
      <c r="J9" s="189">
        <v>0.84340000000000004</v>
      </c>
      <c r="K9" s="189">
        <v>0.64</v>
      </c>
      <c r="L9" s="190">
        <v>0.872</v>
      </c>
      <c r="M9" s="190">
        <v>0.73599999999999999</v>
      </c>
      <c r="N9" s="189">
        <v>0.62260000000000004</v>
      </c>
      <c r="O9" s="189">
        <v>0.67500000000000004</v>
      </c>
      <c r="P9" s="189">
        <v>0.77</v>
      </c>
      <c r="Q9" s="189">
        <v>0.73329999999999995</v>
      </c>
      <c r="R9" s="169">
        <f t="shared" si="0"/>
        <v>2.3872</v>
      </c>
      <c r="S9" s="233">
        <v>46104</v>
      </c>
      <c r="T9" s="221">
        <v>46215</v>
      </c>
      <c r="U9" s="192">
        <v>46215</v>
      </c>
      <c r="V9" s="193">
        <v>46158</v>
      </c>
      <c r="W9" s="191">
        <v>46176</v>
      </c>
      <c r="X9" s="191">
        <v>46184</v>
      </c>
      <c r="Y9" s="191">
        <v>46191</v>
      </c>
    </row>
    <row r="10" spans="1:26" s="174" customFormat="1" ht="35.25" customHeight="1" x14ac:dyDescent="0.45">
      <c r="A10" s="232">
        <v>7</v>
      </c>
      <c r="B10" s="67"/>
      <c r="C10" s="77"/>
      <c r="D10" s="208" t="s">
        <v>76</v>
      </c>
      <c r="E10" s="186" t="s">
        <v>114</v>
      </c>
      <c r="F10" s="187"/>
      <c r="G10" s="188" t="s">
        <v>115</v>
      </c>
      <c r="H10" s="185" t="s">
        <v>42</v>
      </c>
      <c r="I10" s="189">
        <v>0.64219999999999999</v>
      </c>
      <c r="J10" s="189">
        <v>0.72840000000000005</v>
      </c>
      <c r="K10" s="189">
        <v>0.72</v>
      </c>
      <c r="L10" s="190">
        <v>0.84</v>
      </c>
      <c r="M10" s="190">
        <v>0.55200000000000005</v>
      </c>
      <c r="N10" s="189">
        <v>0.58489999999999998</v>
      </c>
      <c r="O10" s="189">
        <v>0.39439999999999997</v>
      </c>
      <c r="P10" s="189">
        <v>0.60329999999999995</v>
      </c>
      <c r="Q10" s="189">
        <v>0.55669999999999997</v>
      </c>
      <c r="R10" s="169">
        <f t="shared" si="0"/>
        <v>2.0906000000000002</v>
      </c>
      <c r="S10" s="233">
        <v>46031</v>
      </c>
      <c r="T10" s="221">
        <v>46216</v>
      </c>
      <c r="U10" s="192">
        <v>46216</v>
      </c>
      <c r="V10" s="193">
        <v>46158</v>
      </c>
      <c r="W10" s="191">
        <v>46178</v>
      </c>
      <c r="X10" s="191">
        <v>46185</v>
      </c>
      <c r="Y10" s="191">
        <v>46192</v>
      </c>
    </row>
    <row r="11" spans="1:26" s="174" customFormat="1" ht="35.25" customHeight="1" x14ac:dyDescent="0.45">
      <c r="A11" s="232">
        <v>8</v>
      </c>
      <c r="B11" s="67"/>
      <c r="C11" s="77"/>
      <c r="D11" s="208" t="s">
        <v>53</v>
      </c>
      <c r="E11" s="186" t="s">
        <v>119</v>
      </c>
      <c r="F11" s="187"/>
      <c r="G11" s="188" t="s">
        <v>115</v>
      </c>
      <c r="H11" s="185" t="s">
        <v>42</v>
      </c>
      <c r="I11" s="189">
        <v>0.76970000000000005</v>
      </c>
      <c r="J11" s="189">
        <v>0.78910000000000002</v>
      </c>
      <c r="K11" s="189">
        <v>0.48</v>
      </c>
      <c r="L11" s="190">
        <v>0.86399999999999999</v>
      </c>
      <c r="M11" s="190">
        <v>0.59199999999999997</v>
      </c>
      <c r="N11" s="189">
        <v>0.41510000000000002</v>
      </c>
      <c r="O11" s="189">
        <v>0.66669999999999996</v>
      </c>
      <c r="P11" s="189">
        <v>0.83</v>
      </c>
      <c r="Q11" s="189">
        <v>0.69330000000000003</v>
      </c>
      <c r="R11" s="169">
        <f t="shared" si="0"/>
        <v>2.0388000000000002</v>
      </c>
      <c r="S11" s="233">
        <v>46100</v>
      </c>
      <c r="T11" s="221">
        <v>46213</v>
      </c>
      <c r="U11" s="192">
        <v>46213</v>
      </c>
      <c r="V11" s="193">
        <v>46158</v>
      </c>
      <c r="W11" s="191">
        <v>46176</v>
      </c>
      <c r="X11" s="191">
        <v>46184</v>
      </c>
      <c r="Y11" s="191">
        <v>46191</v>
      </c>
    </row>
    <row r="12" spans="1:26" s="174" customFormat="1" ht="35.25" customHeight="1" x14ac:dyDescent="0.45">
      <c r="A12" s="230">
        <v>9</v>
      </c>
      <c r="B12" s="70"/>
      <c r="C12" s="78"/>
      <c r="D12" s="207" t="s">
        <v>130</v>
      </c>
      <c r="E12" s="177" t="s">
        <v>131</v>
      </c>
      <c r="F12" s="178" t="s">
        <v>367</v>
      </c>
      <c r="G12" s="179" t="s">
        <v>132</v>
      </c>
      <c r="H12" s="176" t="s">
        <v>42</v>
      </c>
      <c r="I12" s="180">
        <v>0.54490000000000005</v>
      </c>
      <c r="J12" s="180">
        <v>0.58779999999999999</v>
      </c>
      <c r="K12" s="180">
        <v>0.84</v>
      </c>
      <c r="L12" s="181">
        <v>0.69599999999999995</v>
      </c>
      <c r="M12" s="181">
        <v>0.57599999999999996</v>
      </c>
      <c r="N12" s="180">
        <v>0.75470000000000004</v>
      </c>
      <c r="O12" s="180">
        <v>0.52780000000000005</v>
      </c>
      <c r="P12" s="180">
        <v>0.74</v>
      </c>
      <c r="Q12" s="180">
        <v>0.62329999999999997</v>
      </c>
      <c r="R12" s="169">
        <f t="shared" si="0"/>
        <v>1.9727000000000001</v>
      </c>
      <c r="S12" s="234">
        <v>45897</v>
      </c>
      <c r="T12" s="220">
        <v>46211</v>
      </c>
      <c r="U12" s="183">
        <v>46211</v>
      </c>
      <c r="V12" s="184">
        <v>46160</v>
      </c>
      <c r="W12" s="194">
        <v>46178</v>
      </c>
      <c r="X12" s="194">
        <v>46187</v>
      </c>
      <c r="Y12" s="194">
        <v>46194</v>
      </c>
    </row>
    <row r="13" spans="1:26" s="174" customFormat="1" ht="35.25" customHeight="1" x14ac:dyDescent="0.45">
      <c r="A13" s="228">
        <v>10</v>
      </c>
      <c r="B13" s="64"/>
      <c r="C13" s="213"/>
      <c r="D13" s="206" t="s">
        <v>16</v>
      </c>
      <c r="E13" s="166" t="s">
        <v>136</v>
      </c>
      <c r="F13" s="175"/>
      <c r="G13" s="168" t="s">
        <v>124</v>
      </c>
      <c r="H13" s="165" t="s">
        <v>42</v>
      </c>
      <c r="I13" s="169">
        <v>0.56320000000000003</v>
      </c>
      <c r="J13" s="169">
        <v>0.64539999999999997</v>
      </c>
      <c r="K13" s="169">
        <v>0.76</v>
      </c>
      <c r="L13" s="170">
        <v>0.8</v>
      </c>
      <c r="M13" s="170">
        <v>0.52800000000000002</v>
      </c>
      <c r="N13" s="169">
        <v>0.75470000000000004</v>
      </c>
      <c r="O13" s="169">
        <v>0.63329999999999997</v>
      </c>
      <c r="P13" s="169">
        <v>0.74329999999999996</v>
      </c>
      <c r="Q13" s="169">
        <v>0.65</v>
      </c>
      <c r="R13" s="169">
        <f t="shared" si="0"/>
        <v>1.9686000000000001</v>
      </c>
      <c r="S13" s="229">
        <v>46121</v>
      </c>
      <c r="T13" s="218">
        <v>46219</v>
      </c>
      <c r="U13" s="172">
        <v>46219</v>
      </c>
      <c r="V13" s="173">
        <v>46160</v>
      </c>
      <c r="W13" s="171">
        <v>46180</v>
      </c>
      <c r="X13" s="171">
        <v>46186</v>
      </c>
      <c r="Y13" s="171">
        <v>46193</v>
      </c>
    </row>
    <row r="14" spans="1:26" s="174" customFormat="1" ht="35.25" customHeight="1" x14ac:dyDescent="0.45">
      <c r="A14" s="228">
        <v>11</v>
      </c>
      <c r="B14" s="64"/>
      <c r="C14" s="213"/>
      <c r="D14" s="206" t="s">
        <v>71</v>
      </c>
      <c r="E14" s="166" t="s">
        <v>141</v>
      </c>
      <c r="F14" s="175" t="s">
        <v>370</v>
      </c>
      <c r="G14" s="168" t="s">
        <v>101</v>
      </c>
      <c r="H14" s="165" t="s">
        <v>42</v>
      </c>
      <c r="I14" s="169">
        <v>0.5968</v>
      </c>
      <c r="J14" s="169">
        <v>0.46650000000000003</v>
      </c>
      <c r="K14" s="169">
        <v>0.86</v>
      </c>
      <c r="L14" s="170">
        <v>0.80800000000000005</v>
      </c>
      <c r="M14" s="170">
        <v>0.44</v>
      </c>
      <c r="N14" s="169">
        <v>0.66039999999999999</v>
      </c>
      <c r="O14" s="169">
        <v>0.50829999999999997</v>
      </c>
      <c r="P14" s="169">
        <v>0.6633</v>
      </c>
      <c r="Q14" s="169">
        <v>0.54330000000000001</v>
      </c>
      <c r="R14" s="169">
        <f t="shared" si="0"/>
        <v>1.9232999999999998</v>
      </c>
      <c r="S14" s="229">
        <v>45903</v>
      </c>
      <c r="T14" s="218">
        <v>46220</v>
      </c>
      <c r="U14" s="172">
        <v>46220</v>
      </c>
      <c r="V14" s="173">
        <v>46160</v>
      </c>
      <c r="W14" s="171">
        <v>46180</v>
      </c>
      <c r="X14" s="171">
        <v>46186</v>
      </c>
      <c r="Y14" s="171">
        <v>46193</v>
      </c>
    </row>
    <row r="15" spans="1:26" s="174" customFormat="1" ht="35.25" customHeight="1" x14ac:dyDescent="0.45">
      <c r="A15" s="232">
        <v>12</v>
      </c>
      <c r="B15" s="67"/>
      <c r="C15" s="77"/>
      <c r="D15" s="208" t="s">
        <v>53</v>
      </c>
      <c r="E15" s="186" t="s">
        <v>146</v>
      </c>
      <c r="F15" s="187"/>
      <c r="G15" s="188" t="s">
        <v>147</v>
      </c>
      <c r="H15" s="185" t="s">
        <v>42</v>
      </c>
      <c r="I15" s="189">
        <v>0.71460000000000001</v>
      </c>
      <c r="J15" s="189">
        <v>0.74439999999999995</v>
      </c>
      <c r="K15" s="189">
        <v>0.46</v>
      </c>
      <c r="L15" s="190">
        <v>0.77600000000000002</v>
      </c>
      <c r="M15" s="190">
        <v>0.504</v>
      </c>
      <c r="N15" s="189">
        <v>0.434</v>
      </c>
      <c r="O15" s="189">
        <v>0.65559999999999996</v>
      </c>
      <c r="P15" s="189">
        <v>0.80669999999999997</v>
      </c>
      <c r="Q15" s="189">
        <v>0.65329999999999999</v>
      </c>
      <c r="R15" s="169">
        <f t="shared" si="0"/>
        <v>1.919</v>
      </c>
      <c r="S15" s="233">
        <v>46099</v>
      </c>
      <c r="T15" s="221">
        <v>46212</v>
      </c>
      <c r="U15" s="192">
        <v>46212</v>
      </c>
      <c r="V15" s="193">
        <v>46157</v>
      </c>
      <c r="W15" s="191">
        <v>46176</v>
      </c>
      <c r="X15" s="191">
        <v>46184</v>
      </c>
      <c r="Y15" s="191">
        <v>46191</v>
      </c>
    </row>
    <row r="16" spans="1:26" s="174" customFormat="1" ht="35.25" customHeight="1" x14ac:dyDescent="0.45">
      <c r="A16" s="232">
        <v>13</v>
      </c>
      <c r="B16" s="67"/>
      <c r="C16" s="77"/>
      <c r="D16" s="208" t="s">
        <v>53</v>
      </c>
      <c r="E16" s="186" t="s">
        <v>148</v>
      </c>
      <c r="F16" s="187" t="s">
        <v>149</v>
      </c>
      <c r="G16" s="188" t="s">
        <v>149</v>
      </c>
      <c r="H16" s="185" t="s">
        <v>42</v>
      </c>
      <c r="I16" s="189">
        <v>0.7157</v>
      </c>
      <c r="J16" s="189">
        <v>0.53669999999999995</v>
      </c>
      <c r="K16" s="189">
        <v>0.66</v>
      </c>
      <c r="L16" s="190">
        <v>0.86399999999999999</v>
      </c>
      <c r="M16" s="190">
        <v>0.65600000000000003</v>
      </c>
      <c r="N16" s="189">
        <v>0.434</v>
      </c>
      <c r="O16" s="189">
        <v>0.67779999999999996</v>
      </c>
      <c r="P16" s="189">
        <v>0.8367</v>
      </c>
      <c r="Q16" s="189">
        <v>0.69330000000000003</v>
      </c>
      <c r="R16" s="169">
        <f t="shared" si="0"/>
        <v>1.9123999999999999</v>
      </c>
      <c r="S16" s="233">
        <v>45903</v>
      </c>
      <c r="T16" s="221">
        <v>46214</v>
      </c>
      <c r="U16" s="192">
        <v>46214</v>
      </c>
      <c r="V16" s="193">
        <v>46157</v>
      </c>
      <c r="W16" s="191">
        <v>46177</v>
      </c>
      <c r="X16" s="191">
        <v>46184</v>
      </c>
      <c r="Y16" s="191">
        <v>46191</v>
      </c>
    </row>
    <row r="17" spans="1:25" s="174" customFormat="1" ht="35.25" customHeight="1" x14ac:dyDescent="0.45">
      <c r="A17" s="232">
        <v>14</v>
      </c>
      <c r="B17" s="67"/>
      <c r="C17" s="77"/>
      <c r="D17" s="208" t="s">
        <v>174</v>
      </c>
      <c r="E17" s="186" t="s">
        <v>175</v>
      </c>
      <c r="F17" s="187" t="s">
        <v>366</v>
      </c>
      <c r="G17" s="188" t="s">
        <v>124</v>
      </c>
      <c r="H17" s="185" t="s">
        <v>42</v>
      </c>
      <c r="I17" s="189">
        <v>0.58919999999999995</v>
      </c>
      <c r="J17" s="189">
        <v>0.4728</v>
      </c>
      <c r="K17" s="189">
        <v>0.76</v>
      </c>
      <c r="L17" s="190">
        <v>0.8</v>
      </c>
      <c r="M17" s="190">
        <v>0.6</v>
      </c>
      <c r="N17" s="189">
        <v>0.58489999999999998</v>
      </c>
      <c r="O17" s="189">
        <v>0.6028</v>
      </c>
      <c r="P17" s="189">
        <v>0.79669999999999996</v>
      </c>
      <c r="Q17" s="189">
        <v>0.63670000000000004</v>
      </c>
      <c r="R17" s="169">
        <f t="shared" si="0"/>
        <v>1.8219999999999998</v>
      </c>
      <c r="S17" s="233">
        <v>45965</v>
      </c>
      <c r="T17" s="221">
        <v>46217</v>
      </c>
      <c r="U17" s="192">
        <v>46217</v>
      </c>
      <c r="V17" s="193">
        <v>46164</v>
      </c>
      <c r="W17" s="191">
        <v>46179</v>
      </c>
      <c r="X17" s="191">
        <v>46185</v>
      </c>
      <c r="Y17" s="191">
        <v>46192</v>
      </c>
    </row>
    <row r="18" spans="1:25" s="174" customFormat="1" ht="35.25" customHeight="1" x14ac:dyDescent="0.45">
      <c r="A18" s="232">
        <v>15</v>
      </c>
      <c r="B18" s="67"/>
      <c r="C18" s="77"/>
      <c r="D18" s="208" t="s">
        <v>53</v>
      </c>
      <c r="E18" s="186" t="s">
        <v>188</v>
      </c>
      <c r="F18" s="187" t="s">
        <v>365</v>
      </c>
      <c r="G18" s="188" t="s">
        <v>173</v>
      </c>
      <c r="H18" s="185" t="s">
        <v>42</v>
      </c>
      <c r="I18" s="189">
        <v>0.63570000000000004</v>
      </c>
      <c r="J18" s="189">
        <v>0.55589999999999995</v>
      </c>
      <c r="K18" s="189">
        <v>0.6</v>
      </c>
      <c r="L18" s="190">
        <v>0.85599999999999998</v>
      </c>
      <c r="M18" s="190">
        <v>0.56000000000000005</v>
      </c>
      <c r="N18" s="189">
        <v>0.50939999999999996</v>
      </c>
      <c r="O18" s="189">
        <v>0.66390000000000005</v>
      </c>
      <c r="P18" s="189">
        <v>0.84670000000000001</v>
      </c>
      <c r="Q18" s="189">
        <v>0.69330000000000003</v>
      </c>
      <c r="R18" s="169">
        <f t="shared" si="0"/>
        <v>1.7915999999999999</v>
      </c>
      <c r="S18" s="233">
        <v>45903</v>
      </c>
      <c r="T18" s="221">
        <v>46213</v>
      </c>
      <c r="U18" s="192">
        <v>46213</v>
      </c>
      <c r="V18" s="193">
        <v>46164</v>
      </c>
      <c r="W18" s="191">
        <v>46177</v>
      </c>
      <c r="X18" s="191">
        <v>46184</v>
      </c>
      <c r="Y18" s="191">
        <v>46191</v>
      </c>
    </row>
    <row r="19" spans="1:25" s="174" customFormat="1" ht="35.25" customHeight="1" x14ac:dyDescent="0.45">
      <c r="A19" s="232">
        <v>16</v>
      </c>
      <c r="B19" s="67"/>
      <c r="C19" s="77"/>
      <c r="D19" s="208" t="s">
        <v>53</v>
      </c>
      <c r="E19" s="186" t="s">
        <v>197</v>
      </c>
      <c r="F19" s="187" t="s">
        <v>369</v>
      </c>
      <c r="G19" s="188" t="s">
        <v>147</v>
      </c>
      <c r="H19" s="185" t="s">
        <v>42</v>
      </c>
      <c r="I19" s="189">
        <v>0.67349999999999999</v>
      </c>
      <c r="J19" s="189">
        <v>0.5655</v>
      </c>
      <c r="K19" s="189">
        <v>0.52</v>
      </c>
      <c r="L19" s="190">
        <v>0.78400000000000003</v>
      </c>
      <c r="M19" s="190">
        <v>0.55200000000000005</v>
      </c>
      <c r="N19" s="189">
        <v>0.3962</v>
      </c>
      <c r="O19" s="189">
        <v>0.60829999999999995</v>
      </c>
      <c r="P19" s="189">
        <v>0.81330000000000002</v>
      </c>
      <c r="Q19" s="189">
        <v>0.63329999999999997</v>
      </c>
      <c r="R19" s="169">
        <f t="shared" si="0"/>
        <v>1.7589999999999999</v>
      </c>
      <c r="S19" s="233">
        <v>45951</v>
      </c>
      <c r="T19" s="221">
        <v>46212</v>
      </c>
      <c r="U19" s="192">
        <v>46212</v>
      </c>
      <c r="V19" s="193">
        <v>46164</v>
      </c>
      <c r="W19" s="191">
        <v>46177</v>
      </c>
      <c r="X19" s="191">
        <v>46184</v>
      </c>
      <c r="Y19" s="191">
        <v>46191</v>
      </c>
    </row>
    <row r="20" spans="1:25" s="174" customFormat="1" ht="35.25" customHeight="1" x14ac:dyDescent="0.45">
      <c r="A20" s="228">
        <v>17</v>
      </c>
      <c r="B20" s="64"/>
      <c r="C20" s="213"/>
      <c r="D20" s="206" t="s">
        <v>16</v>
      </c>
      <c r="E20" s="166" t="s">
        <v>204</v>
      </c>
      <c r="F20" s="175"/>
      <c r="G20" s="168" t="s">
        <v>205</v>
      </c>
      <c r="H20" s="165" t="s">
        <v>42</v>
      </c>
      <c r="I20" s="169">
        <v>0.46489999999999998</v>
      </c>
      <c r="J20" s="169">
        <v>0.51759999999999995</v>
      </c>
      <c r="K20" s="169">
        <v>0.74</v>
      </c>
      <c r="L20" s="170">
        <v>0.72799999999999998</v>
      </c>
      <c r="M20" s="170">
        <v>0.496</v>
      </c>
      <c r="N20" s="169">
        <v>0.83020000000000005</v>
      </c>
      <c r="O20" s="169">
        <v>0.52780000000000005</v>
      </c>
      <c r="P20" s="169">
        <v>0.70669999999999999</v>
      </c>
      <c r="Q20" s="169">
        <v>0.62</v>
      </c>
      <c r="R20" s="169">
        <f t="shared" si="0"/>
        <v>1.7224999999999999</v>
      </c>
      <c r="S20" s="229">
        <v>46120</v>
      </c>
      <c r="T20" s="218">
        <v>46219</v>
      </c>
      <c r="U20" s="172">
        <v>46219</v>
      </c>
      <c r="V20" s="173">
        <v>46159</v>
      </c>
      <c r="W20" s="171">
        <v>46180</v>
      </c>
      <c r="X20" s="171">
        <v>46186</v>
      </c>
      <c r="Y20" s="171">
        <v>46193</v>
      </c>
    </row>
    <row r="21" spans="1:25" s="174" customFormat="1" ht="35.25" customHeight="1" x14ac:dyDescent="0.45">
      <c r="A21" s="228">
        <v>18</v>
      </c>
      <c r="B21" s="64"/>
      <c r="C21" s="213"/>
      <c r="D21" s="206" t="s">
        <v>71</v>
      </c>
      <c r="E21" s="166" t="s">
        <v>206</v>
      </c>
      <c r="F21" s="175" t="s">
        <v>366</v>
      </c>
      <c r="G21" s="168" t="s">
        <v>124</v>
      </c>
      <c r="H21" s="165" t="s">
        <v>74</v>
      </c>
      <c r="I21" s="169">
        <v>0.4703</v>
      </c>
      <c r="J21" s="169">
        <v>0.40899999999999997</v>
      </c>
      <c r="K21" s="169">
        <v>0.84</v>
      </c>
      <c r="L21" s="170">
        <v>0.59199999999999997</v>
      </c>
      <c r="M21" s="170">
        <v>0.38400000000000001</v>
      </c>
      <c r="N21" s="169">
        <v>0.81130000000000002</v>
      </c>
      <c r="O21" s="169">
        <v>0.39169999999999999</v>
      </c>
      <c r="P21" s="169">
        <v>0.63</v>
      </c>
      <c r="Q21" s="169">
        <v>0.44669999999999999</v>
      </c>
      <c r="R21" s="169">
        <f t="shared" si="0"/>
        <v>1.7193000000000001</v>
      </c>
      <c r="S21" s="229">
        <v>45903</v>
      </c>
      <c r="T21" s="218">
        <v>46213</v>
      </c>
      <c r="U21" s="172">
        <v>46213</v>
      </c>
      <c r="V21" s="173">
        <v>46159</v>
      </c>
      <c r="W21" s="171">
        <v>46180</v>
      </c>
      <c r="X21" s="171">
        <v>46186</v>
      </c>
      <c r="Y21" s="171">
        <v>46193</v>
      </c>
    </row>
    <row r="22" spans="1:25" s="174" customFormat="1" ht="35.25" customHeight="1" x14ac:dyDescent="0.45">
      <c r="A22" s="232">
        <v>19</v>
      </c>
      <c r="B22" s="67"/>
      <c r="C22" s="77"/>
      <c r="D22" s="208" t="s">
        <v>214</v>
      </c>
      <c r="E22" s="186" t="s">
        <v>215</v>
      </c>
      <c r="F22" s="187" t="s">
        <v>374</v>
      </c>
      <c r="G22" s="188" t="s">
        <v>216</v>
      </c>
      <c r="H22" s="185" t="s">
        <v>42</v>
      </c>
      <c r="I22" s="189">
        <v>0.55889999999999995</v>
      </c>
      <c r="J22" s="189">
        <v>0.42809999999999998</v>
      </c>
      <c r="K22" s="189">
        <v>0.7</v>
      </c>
      <c r="L22" s="190">
        <v>0.624</v>
      </c>
      <c r="M22" s="190">
        <v>0.496</v>
      </c>
      <c r="N22" s="189">
        <v>0.58489999999999998</v>
      </c>
      <c r="O22" s="189">
        <v>0.46110000000000001</v>
      </c>
      <c r="P22" s="189">
        <v>0.61670000000000003</v>
      </c>
      <c r="Q22" s="189">
        <v>0.55000000000000004</v>
      </c>
      <c r="R22" s="169">
        <f t="shared" si="0"/>
        <v>1.6869999999999998</v>
      </c>
      <c r="S22" s="233">
        <v>45904</v>
      </c>
      <c r="T22" s="221">
        <v>46217</v>
      </c>
      <c r="U22" s="192">
        <v>46217</v>
      </c>
      <c r="V22" s="193">
        <v>46159</v>
      </c>
      <c r="W22" s="191">
        <v>46178</v>
      </c>
      <c r="X22" s="191">
        <v>46185</v>
      </c>
      <c r="Y22" s="191">
        <v>46192</v>
      </c>
    </row>
    <row r="23" spans="1:25" s="174" customFormat="1" ht="35.25" customHeight="1" x14ac:dyDescent="0.45">
      <c r="A23" s="232">
        <v>20</v>
      </c>
      <c r="B23" s="74"/>
      <c r="C23" s="77"/>
      <c r="D23" s="208" t="s">
        <v>176</v>
      </c>
      <c r="E23" s="186" t="s">
        <v>217</v>
      </c>
      <c r="F23" s="187" t="s">
        <v>375</v>
      </c>
      <c r="G23" s="188" t="s">
        <v>218</v>
      </c>
      <c r="H23" s="185" t="s">
        <v>42</v>
      </c>
      <c r="I23" s="189">
        <v>0.65300000000000002</v>
      </c>
      <c r="J23" s="189">
        <v>0.4728</v>
      </c>
      <c r="K23" s="189">
        <v>0.56000000000000005</v>
      </c>
      <c r="L23" s="190">
        <v>0.56799999999999995</v>
      </c>
      <c r="M23" s="190">
        <v>0.39200000000000002</v>
      </c>
      <c r="N23" s="189">
        <v>0.32079999999999997</v>
      </c>
      <c r="O23" s="189">
        <v>0.44169999999999998</v>
      </c>
      <c r="P23" s="189">
        <v>0.62329999999999997</v>
      </c>
      <c r="Q23" s="189">
        <v>0.55669999999999997</v>
      </c>
      <c r="R23" s="169">
        <f t="shared" si="0"/>
        <v>1.6858</v>
      </c>
      <c r="S23" s="233">
        <v>45903</v>
      </c>
      <c r="T23" s="221">
        <v>46217</v>
      </c>
      <c r="U23" s="192">
        <v>46217</v>
      </c>
      <c r="V23" s="193">
        <v>46160</v>
      </c>
      <c r="W23" s="191">
        <v>46178</v>
      </c>
      <c r="X23" s="191">
        <v>46185</v>
      </c>
      <c r="Y23" s="191">
        <v>46192</v>
      </c>
    </row>
    <row r="24" spans="1:25" s="174" customFormat="1" ht="35.25" customHeight="1" x14ac:dyDescent="0.45">
      <c r="A24" s="232">
        <v>21</v>
      </c>
      <c r="B24" s="67"/>
      <c r="C24" s="77"/>
      <c r="D24" s="208" t="s">
        <v>53</v>
      </c>
      <c r="E24" s="186" t="s">
        <v>222</v>
      </c>
      <c r="F24" s="187" t="s">
        <v>366</v>
      </c>
      <c r="G24" s="188" t="s">
        <v>124</v>
      </c>
      <c r="H24" s="185" t="s">
        <v>42</v>
      </c>
      <c r="I24" s="189">
        <v>0.63460000000000005</v>
      </c>
      <c r="J24" s="189">
        <v>0.51439999999999997</v>
      </c>
      <c r="K24" s="189">
        <v>0.52</v>
      </c>
      <c r="L24" s="190">
        <v>0.76800000000000002</v>
      </c>
      <c r="M24" s="190">
        <v>0.57599999999999996</v>
      </c>
      <c r="N24" s="189">
        <v>0.434</v>
      </c>
      <c r="O24" s="189">
        <v>0.6472</v>
      </c>
      <c r="P24" s="189">
        <v>0.83330000000000004</v>
      </c>
      <c r="Q24" s="189">
        <v>0.7</v>
      </c>
      <c r="R24" s="169">
        <f t="shared" si="0"/>
        <v>1.669</v>
      </c>
      <c r="S24" s="233">
        <v>45903</v>
      </c>
      <c r="T24" s="221">
        <v>46212</v>
      </c>
      <c r="U24" s="192">
        <v>46212</v>
      </c>
      <c r="V24" s="193">
        <v>46166</v>
      </c>
      <c r="W24" s="191">
        <v>46177</v>
      </c>
      <c r="X24" s="191">
        <v>46184</v>
      </c>
      <c r="Y24" s="191">
        <v>46191</v>
      </c>
    </row>
    <row r="25" spans="1:25" s="174" customFormat="1" ht="35.25" customHeight="1" x14ac:dyDescent="0.45">
      <c r="A25" s="235">
        <v>22</v>
      </c>
      <c r="B25" s="72"/>
      <c r="C25" s="79"/>
      <c r="D25" s="209" t="s">
        <v>128</v>
      </c>
      <c r="E25" s="196" t="s">
        <v>228</v>
      </c>
      <c r="F25" s="197"/>
      <c r="G25" s="198" t="s">
        <v>173</v>
      </c>
      <c r="H25" s="195" t="s">
        <v>42</v>
      </c>
      <c r="I25" s="199">
        <v>0.52</v>
      </c>
      <c r="J25" s="199">
        <v>0.47599999999999998</v>
      </c>
      <c r="K25" s="199">
        <v>0.64</v>
      </c>
      <c r="L25" s="200">
        <v>0.71199999999999997</v>
      </c>
      <c r="M25" s="200">
        <v>0.42399999999999999</v>
      </c>
      <c r="N25" s="199">
        <v>0.77359999999999995</v>
      </c>
      <c r="O25" s="199">
        <v>0.54720000000000002</v>
      </c>
      <c r="P25" s="199">
        <v>0.72330000000000005</v>
      </c>
      <c r="Q25" s="199">
        <v>0.57669999999999999</v>
      </c>
      <c r="R25" s="169">
        <f t="shared" si="0"/>
        <v>1.6360000000000001</v>
      </c>
      <c r="S25" s="236">
        <v>46038</v>
      </c>
      <c r="T25" s="222">
        <v>46215</v>
      </c>
      <c r="U25" s="202">
        <v>46215</v>
      </c>
      <c r="V25" s="203">
        <v>46158</v>
      </c>
      <c r="W25" s="201">
        <v>46179</v>
      </c>
      <c r="X25" s="201">
        <v>46181</v>
      </c>
      <c r="Y25" s="201">
        <v>46188</v>
      </c>
    </row>
    <row r="26" spans="1:25" s="174" customFormat="1" ht="35.25" customHeight="1" x14ac:dyDescent="0.45">
      <c r="A26" s="235">
        <v>23</v>
      </c>
      <c r="B26" s="72"/>
      <c r="C26" s="79"/>
      <c r="D26" s="209" t="s">
        <v>128</v>
      </c>
      <c r="E26" s="196" t="s">
        <v>229</v>
      </c>
      <c r="F26" s="197"/>
      <c r="G26" s="198" t="s">
        <v>127</v>
      </c>
      <c r="H26" s="195" t="s">
        <v>42</v>
      </c>
      <c r="I26" s="199">
        <v>0.53620000000000001</v>
      </c>
      <c r="J26" s="199">
        <v>0.38979999999999998</v>
      </c>
      <c r="K26" s="199">
        <v>0.7</v>
      </c>
      <c r="L26" s="200">
        <v>0.76800000000000002</v>
      </c>
      <c r="M26" s="200">
        <v>0.52</v>
      </c>
      <c r="N26" s="199">
        <v>0.77359999999999995</v>
      </c>
      <c r="O26" s="199">
        <v>0.4778</v>
      </c>
      <c r="P26" s="199">
        <v>0.66669999999999996</v>
      </c>
      <c r="Q26" s="199">
        <v>0.56330000000000002</v>
      </c>
      <c r="R26" s="169">
        <f t="shared" si="0"/>
        <v>1.6259999999999999</v>
      </c>
      <c r="S26" s="236">
        <v>46036</v>
      </c>
      <c r="T26" s="222">
        <v>46214</v>
      </c>
      <c r="U26" s="202">
        <v>46214</v>
      </c>
      <c r="V26" s="203">
        <v>46164</v>
      </c>
      <c r="W26" s="201">
        <v>46179</v>
      </c>
      <c r="X26" s="201">
        <v>46181</v>
      </c>
      <c r="Y26" s="201">
        <v>46188</v>
      </c>
    </row>
    <row r="27" spans="1:25" s="174" customFormat="1" ht="35.25" customHeight="1" x14ac:dyDescent="0.45">
      <c r="A27" s="228">
        <v>24</v>
      </c>
      <c r="B27" s="64"/>
      <c r="C27" s="213"/>
      <c r="D27" s="206" t="s">
        <v>239</v>
      </c>
      <c r="E27" s="166" t="s">
        <v>240</v>
      </c>
      <c r="F27" s="175" t="s">
        <v>377</v>
      </c>
      <c r="G27" s="168" t="s">
        <v>147</v>
      </c>
      <c r="H27" s="165" t="s">
        <v>42</v>
      </c>
      <c r="I27" s="169">
        <v>0.38700000000000001</v>
      </c>
      <c r="J27" s="169">
        <v>0.34189999999999998</v>
      </c>
      <c r="K27" s="169">
        <v>0.82</v>
      </c>
      <c r="L27" s="204">
        <v>0.52</v>
      </c>
      <c r="M27" s="204">
        <v>0.34399999999999997</v>
      </c>
      <c r="N27" s="169">
        <v>0.50939999999999996</v>
      </c>
      <c r="O27" s="169">
        <v>0.35830000000000001</v>
      </c>
      <c r="P27" s="169">
        <v>0.51</v>
      </c>
      <c r="Q27" s="169">
        <v>0.41670000000000001</v>
      </c>
      <c r="R27" s="169">
        <f t="shared" si="0"/>
        <v>1.5488999999999999</v>
      </c>
      <c r="S27" s="229">
        <v>45974</v>
      </c>
      <c r="T27" s="223">
        <v>46218</v>
      </c>
      <c r="U27" s="205">
        <v>46218</v>
      </c>
      <c r="V27" s="173">
        <v>46159</v>
      </c>
      <c r="W27" s="171">
        <v>46180</v>
      </c>
      <c r="X27" s="171">
        <v>46186</v>
      </c>
      <c r="Y27" s="171">
        <v>46193</v>
      </c>
    </row>
    <row r="28" spans="1:25" s="174" customFormat="1" ht="35.25" customHeight="1" x14ac:dyDescent="0.45">
      <c r="A28" s="232">
        <v>25</v>
      </c>
      <c r="B28" s="67"/>
      <c r="C28" s="77"/>
      <c r="D28" s="208" t="s">
        <v>247</v>
      </c>
      <c r="E28" s="186" t="s">
        <v>248</v>
      </c>
      <c r="F28" s="187"/>
      <c r="G28" s="188" t="s">
        <v>115</v>
      </c>
      <c r="H28" s="185" t="s">
        <v>42</v>
      </c>
      <c r="I28" s="189">
        <v>0.47460000000000002</v>
      </c>
      <c r="J28" s="189">
        <v>0.4728</v>
      </c>
      <c r="K28" s="189">
        <v>0.56000000000000005</v>
      </c>
      <c r="L28" s="190">
        <v>0.752</v>
      </c>
      <c r="M28" s="190">
        <v>0.41599999999999998</v>
      </c>
      <c r="N28" s="189">
        <v>0.3962</v>
      </c>
      <c r="O28" s="189">
        <v>0.58330000000000004</v>
      </c>
      <c r="P28" s="189">
        <v>0.69</v>
      </c>
      <c r="Q28" s="189">
        <v>0.62</v>
      </c>
      <c r="R28" s="169">
        <f t="shared" si="0"/>
        <v>1.5074000000000001</v>
      </c>
      <c r="S28" s="233">
        <v>46134</v>
      </c>
      <c r="T28" s="221">
        <v>46217</v>
      </c>
      <c r="U28" s="192">
        <v>46217</v>
      </c>
      <c r="V28" s="193">
        <v>46164</v>
      </c>
      <c r="W28" s="191">
        <v>46179</v>
      </c>
      <c r="X28" s="191">
        <v>46185</v>
      </c>
      <c r="Y28" s="191">
        <v>46192</v>
      </c>
    </row>
    <row r="29" spans="1:25" s="174" customFormat="1" ht="35.25" customHeight="1" x14ac:dyDescent="0.45">
      <c r="A29" s="228">
        <v>26</v>
      </c>
      <c r="B29" s="64"/>
      <c r="C29" s="213"/>
      <c r="D29" s="206" t="s">
        <v>162</v>
      </c>
      <c r="E29" s="166" t="s">
        <v>249</v>
      </c>
      <c r="F29" s="175" t="s">
        <v>376</v>
      </c>
      <c r="G29" s="168" t="s">
        <v>218</v>
      </c>
      <c r="H29" s="165" t="s">
        <v>42</v>
      </c>
      <c r="I29" s="169">
        <v>0.28970000000000001</v>
      </c>
      <c r="J29" s="169">
        <v>0.30990000000000001</v>
      </c>
      <c r="K29" s="169">
        <v>0.9</v>
      </c>
      <c r="L29" s="170">
        <v>0.52</v>
      </c>
      <c r="M29" s="170">
        <v>0.39200000000000002</v>
      </c>
      <c r="N29" s="169">
        <v>0.56599999999999995</v>
      </c>
      <c r="O29" s="169">
        <v>0.38890000000000002</v>
      </c>
      <c r="P29" s="169">
        <v>0.53</v>
      </c>
      <c r="Q29" s="169">
        <v>0.48330000000000001</v>
      </c>
      <c r="R29" s="169">
        <f t="shared" si="0"/>
        <v>1.4996</v>
      </c>
      <c r="S29" s="229">
        <v>45903</v>
      </c>
      <c r="T29" s="218">
        <v>46213</v>
      </c>
      <c r="U29" s="172">
        <v>46213</v>
      </c>
      <c r="V29" s="173">
        <v>46165</v>
      </c>
      <c r="W29" s="171">
        <v>46180</v>
      </c>
      <c r="X29" s="171">
        <v>46186</v>
      </c>
      <c r="Y29" s="171">
        <v>46193</v>
      </c>
    </row>
    <row r="30" spans="1:25" s="174" customFormat="1" ht="35.25" customHeight="1" x14ac:dyDescent="0.45">
      <c r="A30" s="228">
        <v>27</v>
      </c>
      <c r="B30" s="64"/>
      <c r="C30" s="213"/>
      <c r="D30" s="206" t="s">
        <v>133</v>
      </c>
      <c r="E30" s="166" t="s">
        <v>255</v>
      </c>
      <c r="F30" s="175" t="s">
        <v>373</v>
      </c>
      <c r="G30" s="168" t="s">
        <v>256</v>
      </c>
      <c r="H30" s="165" t="s">
        <v>42</v>
      </c>
      <c r="I30" s="169">
        <v>0.4022</v>
      </c>
      <c r="J30" s="169">
        <v>0.37380000000000002</v>
      </c>
      <c r="K30" s="169">
        <v>0.72</v>
      </c>
      <c r="L30" s="170">
        <v>0.72799999999999998</v>
      </c>
      <c r="M30" s="170">
        <v>0.40799999999999997</v>
      </c>
      <c r="N30" s="169">
        <v>0.56599999999999995</v>
      </c>
      <c r="O30" s="169">
        <v>0.46939999999999998</v>
      </c>
      <c r="P30" s="169">
        <v>0.67</v>
      </c>
      <c r="Q30" s="169">
        <v>0.56330000000000002</v>
      </c>
      <c r="R30" s="169">
        <f t="shared" si="0"/>
        <v>1.496</v>
      </c>
      <c r="S30" s="229">
        <v>45905</v>
      </c>
      <c r="T30" s="218">
        <v>46218</v>
      </c>
      <c r="U30" s="172">
        <v>46218</v>
      </c>
      <c r="V30" s="173">
        <v>46165</v>
      </c>
      <c r="W30" s="171">
        <v>46180</v>
      </c>
      <c r="X30" s="171">
        <v>46186</v>
      </c>
      <c r="Y30" s="171">
        <v>46193</v>
      </c>
    </row>
    <row r="31" spans="1:25" s="174" customFormat="1" ht="35.25" customHeight="1" x14ac:dyDescent="0.45">
      <c r="A31" s="228">
        <v>28</v>
      </c>
      <c r="B31" s="64"/>
      <c r="C31" s="213"/>
      <c r="D31" s="206" t="s">
        <v>261</v>
      </c>
      <c r="E31" s="166" t="s">
        <v>262</v>
      </c>
      <c r="F31" s="175" t="s">
        <v>378</v>
      </c>
      <c r="G31" s="168" t="s">
        <v>263</v>
      </c>
      <c r="H31" s="165" t="s">
        <v>42</v>
      </c>
      <c r="I31" s="169">
        <v>0.34489999999999998</v>
      </c>
      <c r="J31" s="169">
        <v>0.29709999999999998</v>
      </c>
      <c r="K31" s="169">
        <v>0.82</v>
      </c>
      <c r="L31" s="170">
        <v>0.496</v>
      </c>
      <c r="M31" s="170">
        <v>0.34399999999999997</v>
      </c>
      <c r="N31" s="169">
        <v>0.77359999999999995</v>
      </c>
      <c r="O31" s="169">
        <v>0.19719999999999999</v>
      </c>
      <c r="P31" s="169">
        <v>0.50329999999999997</v>
      </c>
      <c r="Q31" s="169">
        <v>0.39329999999999998</v>
      </c>
      <c r="R31" s="169">
        <f t="shared" si="0"/>
        <v>1.4619999999999997</v>
      </c>
      <c r="S31" s="229">
        <v>45902</v>
      </c>
      <c r="T31" s="218">
        <v>46218</v>
      </c>
      <c r="U31" s="172">
        <v>46218</v>
      </c>
      <c r="V31" s="173">
        <v>46165</v>
      </c>
      <c r="W31" s="171">
        <v>46180</v>
      </c>
      <c r="X31" s="171">
        <v>46187</v>
      </c>
      <c r="Y31" s="171">
        <v>46194</v>
      </c>
    </row>
    <row r="32" spans="1:25" s="174" customFormat="1" ht="35.25" customHeight="1" x14ac:dyDescent="0.45">
      <c r="A32" s="232">
        <v>29</v>
      </c>
      <c r="B32" s="67"/>
      <c r="C32" s="77"/>
      <c r="D32" s="208" t="s">
        <v>166</v>
      </c>
      <c r="E32" s="186" t="s">
        <v>271</v>
      </c>
      <c r="F32" s="187" t="s">
        <v>272</v>
      </c>
      <c r="G32" s="188" t="s">
        <v>272</v>
      </c>
      <c r="H32" s="185" t="s">
        <v>42</v>
      </c>
      <c r="I32" s="189">
        <v>0.47889999999999999</v>
      </c>
      <c r="J32" s="189">
        <v>0.40260000000000001</v>
      </c>
      <c r="K32" s="189">
        <v>0.56000000000000005</v>
      </c>
      <c r="L32" s="190">
        <v>0.67200000000000004</v>
      </c>
      <c r="M32" s="190">
        <v>0.41599999999999998</v>
      </c>
      <c r="N32" s="189">
        <v>0.37740000000000001</v>
      </c>
      <c r="O32" s="189">
        <v>0.47220000000000001</v>
      </c>
      <c r="P32" s="189">
        <v>0.61670000000000003</v>
      </c>
      <c r="Q32" s="189">
        <v>0.52669999999999995</v>
      </c>
      <c r="R32" s="169">
        <f t="shared" si="0"/>
        <v>1.4415</v>
      </c>
      <c r="S32" s="233">
        <v>45912</v>
      </c>
      <c r="T32" s="221">
        <v>46217</v>
      </c>
      <c r="U32" s="192">
        <v>46217</v>
      </c>
      <c r="V32" s="193">
        <v>46166</v>
      </c>
      <c r="W32" s="191">
        <v>46178</v>
      </c>
      <c r="X32" s="191">
        <v>46185</v>
      </c>
      <c r="Y32" s="191">
        <v>46192</v>
      </c>
    </row>
    <row r="33" spans="1:25" s="174" customFormat="1" ht="35.25" customHeight="1" x14ac:dyDescent="0.45">
      <c r="A33" s="230">
        <v>30</v>
      </c>
      <c r="B33" s="70"/>
      <c r="C33" s="78"/>
      <c r="D33" s="207" t="s">
        <v>277</v>
      </c>
      <c r="E33" s="177" t="s">
        <v>278</v>
      </c>
      <c r="F33" s="178" t="s">
        <v>379</v>
      </c>
      <c r="G33" s="179" t="s">
        <v>231</v>
      </c>
      <c r="H33" s="176" t="s">
        <v>42</v>
      </c>
      <c r="I33" s="180">
        <v>0.33950000000000002</v>
      </c>
      <c r="J33" s="180">
        <v>0.34820000000000001</v>
      </c>
      <c r="K33" s="180">
        <v>0.72</v>
      </c>
      <c r="L33" s="181">
        <v>0.35199999999999998</v>
      </c>
      <c r="M33" s="181">
        <v>0.32800000000000001</v>
      </c>
      <c r="N33" s="180">
        <v>0.8679</v>
      </c>
      <c r="O33" s="180">
        <v>0.28060000000000002</v>
      </c>
      <c r="P33" s="180">
        <v>0.39</v>
      </c>
      <c r="Q33" s="180">
        <v>0.29670000000000002</v>
      </c>
      <c r="R33" s="169">
        <f t="shared" si="0"/>
        <v>1.4077</v>
      </c>
      <c r="S33" s="234">
        <v>45902</v>
      </c>
      <c r="T33" s="220">
        <v>46211</v>
      </c>
      <c r="U33" s="183">
        <v>46211</v>
      </c>
      <c r="V33" s="184">
        <v>46164</v>
      </c>
      <c r="W33" s="194">
        <v>46178</v>
      </c>
      <c r="X33" s="194">
        <v>46187</v>
      </c>
      <c r="Y33" s="194">
        <v>46194</v>
      </c>
    </row>
    <row r="34" spans="1:25" s="174" customFormat="1" ht="35.25" customHeight="1" x14ac:dyDescent="0.45">
      <c r="A34" s="232">
        <v>31</v>
      </c>
      <c r="B34" s="67"/>
      <c r="C34" s="77"/>
      <c r="D34" s="208" t="s">
        <v>320</v>
      </c>
      <c r="E34" s="186" t="s">
        <v>321</v>
      </c>
      <c r="F34" s="187"/>
      <c r="G34" s="188" t="s">
        <v>147</v>
      </c>
      <c r="H34" s="185" t="s">
        <v>42</v>
      </c>
      <c r="I34" s="189">
        <v>0.34699999999999998</v>
      </c>
      <c r="J34" s="189">
        <v>0.33860000000000001</v>
      </c>
      <c r="K34" s="189">
        <v>0.34</v>
      </c>
      <c r="L34" s="190">
        <v>0.56000000000000005</v>
      </c>
      <c r="M34" s="190">
        <v>0.32</v>
      </c>
      <c r="N34" s="189">
        <v>0.32079999999999997</v>
      </c>
      <c r="O34" s="189">
        <v>0.30830000000000002</v>
      </c>
      <c r="P34" s="189">
        <v>0.47</v>
      </c>
      <c r="Q34" s="189">
        <v>0.4133</v>
      </c>
      <c r="R34" s="169">
        <f t="shared" si="0"/>
        <v>1.0256000000000001</v>
      </c>
      <c r="S34" s="233">
        <v>46119</v>
      </c>
      <c r="T34" s="221">
        <v>46217</v>
      </c>
      <c r="U34" s="192">
        <v>46217</v>
      </c>
      <c r="V34" s="193">
        <v>46165</v>
      </c>
      <c r="W34" s="191">
        <v>46178</v>
      </c>
      <c r="X34" s="191">
        <v>46185</v>
      </c>
      <c r="Y34" s="191">
        <v>46192</v>
      </c>
    </row>
    <row r="35" spans="1:25" s="174" customFormat="1" ht="35.25" customHeight="1" x14ac:dyDescent="0.45">
      <c r="A35" s="237">
        <v>32</v>
      </c>
      <c r="B35" s="238"/>
      <c r="C35" s="239"/>
      <c r="D35" s="240" t="s">
        <v>53</v>
      </c>
      <c r="E35" s="241" t="s">
        <v>329</v>
      </c>
      <c r="F35" s="242" t="s">
        <v>149</v>
      </c>
      <c r="G35" s="243" t="s">
        <v>149</v>
      </c>
      <c r="H35" s="244" t="s">
        <v>42</v>
      </c>
      <c r="I35" s="245">
        <v>6.59E-2</v>
      </c>
      <c r="J35" s="245">
        <v>0.08</v>
      </c>
      <c r="K35" s="245">
        <v>0.54</v>
      </c>
      <c r="L35" s="246">
        <v>0.78400000000000003</v>
      </c>
      <c r="M35" s="246">
        <v>0.58399999999999996</v>
      </c>
      <c r="N35" s="245">
        <v>0.54720000000000002</v>
      </c>
      <c r="O35" s="245">
        <v>0.54169999999999996</v>
      </c>
      <c r="P35" s="245">
        <v>0.73</v>
      </c>
      <c r="Q35" s="245">
        <v>0.50670000000000004</v>
      </c>
      <c r="R35" s="247">
        <f t="shared" si="0"/>
        <v>0.68590000000000007</v>
      </c>
      <c r="S35" s="248">
        <v>45926</v>
      </c>
      <c r="T35" s="221">
        <v>46216</v>
      </c>
      <c r="U35" s="192">
        <v>46216</v>
      </c>
      <c r="V35" s="193">
        <v>46165</v>
      </c>
      <c r="W35" s="191">
        <v>46179</v>
      </c>
      <c r="X35" s="191">
        <v>46184</v>
      </c>
      <c r="Y35" s="191">
        <v>46191</v>
      </c>
    </row>
  </sheetData>
  <mergeCells count="3">
    <mergeCell ref="A1:Z1"/>
    <mergeCell ref="B3:D3"/>
    <mergeCell ref="A2:Z2"/>
  </mergeCells>
  <phoneticPr fontId="1" type="noConversion"/>
  <conditionalFormatting sqref="A4:A5 A7:A17 A32">
    <cfRule type="duplicateValues" priority="18"/>
  </conditionalFormatting>
  <conditionalFormatting sqref="A6">
    <cfRule type="duplicateValues" priority="10"/>
  </conditionalFormatting>
  <conditionalFormatting sqref="A18">
    <cfRule type="duplicateValues" priority="17"/>
  </conditionalFormatting>
  <conditionalFormatting sqref="A19">
    <cfRule type="duplicateValues" priority="16"/>
  </conditionalFormatting>
  <conditionalFormatting sqref="A20">
    <cfRule type="duplicateValues" priority="15"/>
  </conditionalFormatting>
  <conditionalFormatting sqref="A21:A22">
    <cfRule type="duplicateValues" priority="19"/>
  </conditionalFormatting>
  <conditionalFormatting sqref="A23">
    <cfRule type="duplicateValues" priority="14"/>
  </conditionalFormatting>
  <conditionalFormatting sqref="A24:A25">
    <cfRule type="duplicateValues" priority="20"/>
  </conditionalFormatting>
  <conditionalFormatting sqref="A26">
    <cfRule type="duplicateValues" priority="13"/>
  </conditionalFormatting>
  <conditionalFormatting sqref="A27">
    <cfRule type="duplicateValues" priority="12"/>
  </conditionalFormatting>
  <conditionalFormatting sqref="A28">
    <cfRule type="duplicateValues" priority="21"/>
  </conditionalFormatting>
  <conditionalFormatting sqref="A29">
    <cfRule type="duplicateValues" priority="22"/>
  </conditionalFormatting>
  <conditionalFormatting sqref="A30">
    <cfRule type="duplicateValues" priority="23"/>
  </conditionalFormatting>
  <conditionalFormatting sqref="A31">
    <cfRule type="duplicateValues" priority="11"/>
  </conditionalFormatting>
  <conditionalFormatting sqref="A33">
    <cfRule type="duplicateValues" priority="9"/>
  </conditionalFormatting>
  <conditionalFormatting sqref="A34">
    <cfRule type="duplicateValues" priority="8"/>
  </conditionalFormatting>
  <conditionalFormatting sqref="A35">
    <cfRule type="duplicateValues" priority="7"/>
  </conditionalFormatting>
  <conditionalFormatting sqref="E3:E5 E7:E17 E32">
    <cfRule type="duplicateValues" priority="50"/>
  </conditionalFormatting>
  <conditionalFormatting sqref="E6">
    <cfRule type="duplicateValues" priority="33"/>
  </conditionalFormatting>
  <conditionalFormatting sqref="E18">
    <cfRule type="duplicateValues" priority="49"/>
  </conditionalFormatting>
  <conditionalFormatting sqref="E19">
    <cfRule type="duplicateValues" priority="48"/>
  </conditionalFormatting>
  <conditionalFormatting sqref="E20">
    <cfRule type="duplicateValues" priority="47"/>
  </conditionalFormatting>
  <conditionalFormatting sqref="E21:E22">
    <cfRule type="duplicateValues" priority="51"/>
  </conditionalFormatting>
  <conditionalFormatting sqref="E23">
    <cfRule type="duplicateValues" priority="43"/>
  </conditionalFormatting>
  <conditionalFormatting sqref="E24:E25">
    <cfRule type="duplicateValues" priority="53"/>
  </conditionalFormatting>
  <conditionalFormatting sqref="E26">
    <cfRule type="duplicateValues" priority="40"/>
  </conditionalFormatting>
  <conditionalFormatting sqref="E27">
    <cfRule type="duplicateValues" priority="38"/>
  </conditionalFormatting>
  <conditionalFormatting sqref="E28">
    <cfRule type="duplicateValues" priority="55"/>
  </conditionalFormatting>
  <conditionalFormatting sqref="E29">
    <cfRule type="duplicateValues" priority="57"/>
  </conditionalFormatting>
  <conditionalFormatting sqref="E30">
    <cfRule type="duplicateValues" priority="58"/>
  </conditionalFormatting>
  <conditionalFormatting sqref="E31">
    <cfRule type="duplicateValues" priority="36"/>
  </conditionalFormatting>
  <conditionalFormatting sqref="E33">
    <cfRule type="duplicateValues" priority="30"/>
  </conditionalFormatting>
  <conditionalFormatting sqref="E34">
    <cfRule type="duplicateValues" priority="28"/>
  </conditionalFormatting>
  <conditionalFormatting sqref="E35">
    <cfRule type="duplicateValues" priority="26"/>
  </conditionalFormatting>
  <conditionalFormatting sqref="G4:G5 G7:G17 G32">
    <cfRule type="duplicateValues" priority="60"/>
  </conditionalFormatting>
  <conditionalFormatting sqref="G6">
    <cfRule type="duplicateValues" priority="34"/>
  </conditionalFormatting>
  <conditionalFormatting sqref="G18">
    <cfRule type="duplicateValues" priority="46"/>
  </conditionalFormatting>
  <conditionalFormatting sqref="G19">
    <cfRule type="duplicateValues" priority="45"/>
  </conditionalFormatting>
  <conditionalFormatting sqref="G20">
    <cfRule type="duplicateValues" priority="44"/>
  </conditionalFormatting>
  <conditionalFormatting sqref="G21:G22">
    <cfRule type="duplicateValues" priority="52"/>
  </conditionalFormatting>
  <conditionalFormatting sqref="G23">
    <cfRule type="duplicateValues" priority="42"/>
  </conditionalFormatting>
  <conditionalFormatting sqref="G24:G25">
    <cfRule type="duplicateValues" priority="54"/>
  </conditionalFormatting>
  <conditionalFormatting sqref="G26">
    <cfRule type="duplicateValues" priority="41"/>
  </conditionalFormatting>
  <conditionalFormatting sqref="G27">
    <cfRule type="duplicateValues" priority="39"/>
  </conditionalFormatting>
  <conditionalFormatting sqref="G28">
    <cfRule type="duplicateValues" priority="56"/>
  </conditionalFormatting>
  <conditionalFormatting sqref="G29">
    <cfRule type="duplicateValues" priority="37"/>
  </conditionalFormatting>
  <conditionalFormatting sqref="G30">
    <cfRule type="duplicateValues" priority="59"/>
  </conditionalFormatting>
  <conditionalFormatting sqref="G31">
    <cfRule type="duplicateValues" priority="35"/>
  </conditionalFormatting>
  <conditionalFormatting sqref="G33">
    <cfRule type="duplicateValues" priority="31"/>
  </conditionalFormatting>
  <conditionalFormatting sqref="G34">
    <cfRule type="duplicateValues" priority="29"/>
  </conditionalFormatting>
  <conditionalFormatting sqref="G35">
    <cfRule type="duplicateValues" priority="27"/>
  </conditionalFormatting>
  <conditionalFormatting sqref="I4:U35">
    <cfRule type="cellIs" dxfId="20" priority="25" operator="lessThan">
      <formula>0.6</formula>
    </cfRule>
  </conditionalFormatting>
  <conditionalFormatting sqref="L4:M4">
    <cfRule type="cellIs" dxfId="19" priority="6" operator="lessThan">
      <formula>0.6</formula>
    </cfRule>
  </conditionalFormatting>
  <conditionalFormatting sqref="L6:M30">
    <cfRule type="cellIs" dxfId="18" priority="4" operator="lessThan">
      <formula>0.6</formula>
    </cfRule>
  </conditionalFormatting>
  <conditionalFormatting sqref="L32:M35">
    <cfRule type="cellIs" dxfId="17" priority="2" operator="lessThan">
      <formula>0.6</formula>
    </cfRule>
  </conditionalFormatting>
  <conditionalFormatting sqref="T4:U4">
    <cfRule type="cellIs" dxfId="16" priority="5" operator="lessThan">
      <formula>0.6</formula>
    </cfRule>
  </conditionalFormatting>
  <conditionalFormatting sqref="T6:U30">
    <cfRule type="cellIs" dxfId="15" priority="3" operator="lessThan">
      <formula>0.6</formula>
    </cfRule>
  </conditionalFormatting>
  <conditionalFormatting sqref="T32:U35">
    <cfRule type="cellIs" dxfId="14" priority="1" operator="lessThan">
      <formula>0.6</formula>
    </cfRule>
  </conditionalFormatting>
  <conditionalFormatting sqref="U5">
    <cfRule type="cellIs" dxfId="13" priority="32" operator="lessThan">
      <formula>0.6</formula>
    </cfRule>
  </conditionalFormatting>
  <conditionalFormatting sqref="W4:Y32">
    <cfRule type="cellIs" dxfId="12" priority="24" operator="lessThan">
      <formula>0.6</formula>
    </cfRule>
  </conditionalFormatting>
  <printOptions horizontalCentered="1"/>
  <pageMargins left="0.23622047244094491" right="0.23622047244094491" top="0.74803149606299213" bottom="0.74803149606299213" header="0.31496062992125978" footer="0.31496062992125978"/>
  <pageSetup paperSize="8" scale="60" fitToWidth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34"/>
  <sheetViews>
    <sheetView zoomScale="80" zoomScaleNormal="80" zoomScalePageLayoutView="55" workbookViewId="0">
      <selection activeCell="G5" sqref="G5"/>
    </sheetView>
  </sheetViews>
  <sheetFormatPr defaultRowHeight="16.149999999999999" x14ac:dyDescent="0.45"/>
  <cols>
    <col min="1" max="1" width="5" style="293" customWidth="1"/>
    <col min="2" max="2" width="2.796875" style="316" hidden="1" customWidth="1"/>
    <col min="3" max="3" width="3.46484375" style="316" customWidth="1"/>
    <col min="4" max="4" width="15.46484375" style="316" bestFit="1" customWidth="1"/>
    <col min="5" max="5" width="31.796875" style="316" customWidth="1"/>
    <col min="6" max="6" width="24.46484375" style="316" hidden="1" customWidth="1"/>
    <col min="7" max="7" width="11.19921875" style="316" customWidth="1"/>
    <col min="8" max="8" width="12.796875" style="316" customWidth="1"/>
    <col min="9" max="10" width="19.46484375" style="316" customWidth="1"/>
    <col min="11" max="11" width="17.796875" style="316" customWidth="1"/>
    <col min="12" max="12" width="21.06640625" style="316" customWidth="1"/>
    <col min="13" max="15" width="16.46484375" style="316" customWidth="1"/>
    <col min="16" max="16" width="10.19921875" style="316" hidden="1" customWidth="1"/>
    <col min="17" max="17" width="13.46484375" style="316" bestFit="1" customWidth="1"/>
    <col min="18" max="21" width="13.46484375" style="316" customWidth="1"/>
  </cols>
  <sheetData>
    <row r="1" spans="1:21" ht="46.25" customHeight="1" x14ac:dyDescent="0.5">
      <c r="A1" s="436" t="s">
        <v>342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314" t="s">
        <v>381</v>
      </c>
    </row>
    <row r="2" spans="1:21" ht="44.25" customHeight="1" x14ac:dyDescent="0.45">
      <c r="A2" s="117"/>
      <c r="B2" s="428" t="s">
        <v>1</v>
      </c>
      <c r="C2" s="429"/>
      <c r="D2" s="429"/>
      <c r="E2" s="153" t="s">
        <v>2</v>
      </c>
      <c r="F2" s="153" t="s">
        <v>3</v>
      </c>
      <c r="G2" s="317" t="s">
        <v>3</v>
      </c>
      <c r="H2" s="153" t="s">
        <v>4</v>
      </c>
      <c r="I2" s="153" t="s">
        <v>5</v>
      </c>
      <c r="J2" s="153" t="s">
        <v>6</v>
      </c>
      <c r="K2" s="153" t="s">
        <v>7</v>
      </c>
      <c r="L2" s="153" t="s">
        <v>346</v>
      </c>
      <c r="M2" s="153" t="s">
        <v>347</v>
      </c>
      <c r="N2" s="153" t="s">
        <v>348</v>
      </c>
      <c r="O2" s="153" t="s">
        <v>349</v>
      </c>
      <c r="P2" s="153" t="s">
        <v>8</v>
      </c>
      <c r="Q2" s="153" t="s">
        <v>352</v>
      </c>
      <c r="R2" s="153" t="s">
        <v>355</v>
      </c>
      <c r="S2" s="153" t="s">
        <v>356</v>
      </c>
      <c r="T2" s="153" t="s">
        <v>357</v>
      </c>
      <c r="U2" s="153" t="s">
        <v>358</v>
      </c>
    </row>
    <row r="3" spans="1:21" x14ac:dyDescent="0.45">
      <c r="A3" s="118">
        <v>1</v>
      </c>
      <c r="B3" s="25"/>
      <c r="C3" s="25"/>
      <c r="D3" s="148" t="s">
        <v>9</v>
      </c>
      <c r="E3" s="122" t="s">
        <v>23</v>
      </c>
      <c r="F3" s="123" t="s">
        <v>362</v>
      </c>
      <c r="G3" s="124" t="s">
        <v>24</v>
      </c>
      <c r="H3" s="118" t="s">
        <v>12</v>
      </c>
      <c r="I3" s="125">
        <v>0.92</v>
      </c>
      <c r="J3" s="125">
        <v>0.86580000000000001</v>
      </c>
      <c r="K3" s="125">
        <v>0.88</v>
      </c>
      <c r="L3" s="125">
        <v>0.92449999999999999</v>
      </c>
      <c r="M3" s="125">
        <v>0.8306</v>
      </c>
      <c r="N3" s="125">
        <v>0.92669999999999997</v>
      </c>
      <c r="O3" s="125">
        <v>0.82330000000000003</v>
      </c>
      <c r="P3" s="125">
        <f t="shared" ref="P3:P34" si="0">I3+J3+K3+L3+M3+N3+O3</f>
        <v>6.1708999999999996</v>
      </c>
      <c r="Q3" s="126">
        <v>45904</v>
      </c>
      <c r="R3" s="127">
        <v>46156</v>
      </c>
      <c r="S3" s="126">
        <v>46175</v>
      </c>
      <c r="T3" s="126">
        <v>46181</v>
      </c>
      <c r="U3" s="126">
        <v>46188</v>
      </c>
    </row>
    <row r="4" spans="1:21" x14ac:dyDescent="0.45">
      <c r="A4" s="118">
        <v>2</v>
      </c>
      <c r="B4" s="25"/>
      <c r="C4" s="25"/>
      <c r="D4" s="148" t="s">
        <v>13</v>
      </c>
      <c r="E4" s="122" t="s">
        <v>360</v>
      </c>
      <c r="F4" s="128"/>
      <c r="G4" s="124" t="s">
        <v>15</v>
      </c>
      <c r="H4" s="118" t="s">
        <v>12</v>
      </c>
      <c r="I4" s="125">
        <v>0.90490000000000004</v>
      </c>
      <c r="J4" s="125">
        <v>0.85940000000000005</v>
      </c>
      <c r="K4" s="125">
        <v>0.8</v>
      </c>
      <c r="L4" s="125">
        <v>1</v>
      </c>
      <c r="M4" s="125">
        <v>0.88060000000000005</v>
      </c>
      <c r="N4" s="125">
        <v>0.91</v>
      </c>
      <c r="O4" s="125">
        <v>0.79669999999999996</v>
      </c>
      <c r="P4" s="125">
        <f t="shared" si="0"/>
        <v>6.1516000000000002</v>
      </c>
      <c r="Q4" s="126">
        <v>46170</v>
      </c>
      <c r="R4" s="127">
        <v>46195</v>
      </c>
      <c r="S4" s="127">
        <v>46195</v>
      </c>
      <c r="T4" s="127">
        <v>46195</v>
      </c>
      <c r="U4" s="127">
        <v>46195</v>
      </c>
    </row>
    <row r="5" spans="1:21" x14ac:dyDescent="0.45">
      <c r="A5" s="118">
        <v>3</v>
      </c>
      <c r="B5" s="25"/>
      <c r="C5" s="25"/>
      <c r="D5" s="148" t="s">
        <v>9</v>
      </c>
      <c r="E5" s="122" t="s">
        <v>52</v>
      </c>
      <c r="F5" s="128"/>
      <c r="G5" s="124" t="s">
        <v>24</v>
      </c>
      <c r="H5" s="118" t="s">
        <v>12</v>
      </c>
      <c r="I5" s="125">
        <v>0.88</v>
      </c>
      <c r="J5" s="125">
        <v>0.84030000000000005</v>
      </c>
      <c r="K5" s="125">
        <v>0.7</v>
      </c>
      <c r="L5" s="125">
        <v>0.8679</v>
      </c>
      <c r="M5" s="125">
        <v>0.83330000000000004</v>
      </c>
      <c r="N5" s="125">
        <v>0.93330000000000002</v>
      </c>
      <c r="O5" s="125">
        <v>0.79669999999999996</v>
      </c>
      <c r="P5" s="125">
        <f t="shared" si="0"/>
        <v>5.8514999999999997</v>
      </c>
      <c r="Q5" s="126">
        <v>46094</v>
      </c>
      <c r="R5" s="127">
        <v>46156</v>
      </c>
      <c r="S5" s="126">
        <v>46175</v>
      </c>
      <c r="T5" s="126">
        <v>46183</v>
      </c>
      <c r="U5" s="126">
        <v>46190</v>
      </c>
    </row>
    <row r="6" spans="1:21" x14ac:dyDescent="0.45">
      <c r="A6" s="118">
        <v>4</v>
      </c>
      <c r="B6" s="25"/>
      <c r="C6" s="25"/>
      <c r="D6" s="148" t="s">
        <v>16</v>
      </c>
      <c r="E6" s="122" t="s">
        <v>34</v>
      </c>
      <c r="F6" s="123" t="s">
        <v>364</v>
      </c>
      <c r="G6" s="124" t="s">
        <v>35</v>
      </c>
      <c r="H6" s="118" t="s">
        <v>12</v>
      </c>
      <c r="I6" s="125">
        <v>0.80320000000000003</v>
      </c>
      <c r="J6" s="125">
        <v>0.8115</v>
      </c>
      <c r="K6" s="125">
        <v>0.92</v>
      </c>
      <c r="L6" s="125">
        <v>0.77359999999999995</v>
      </c>
      <c r="M6" s="125">
        <v>0.79720000000000002</v>
      </c>
      <c r="N6" s="125">
        <v>0.9133</v>
      </c>
      <c r="O6" s="125">
        <v>0.78669999999999995</v>
      </c>
      <c r="P6" s="125">
        <f t="shared" si="0"/>
        <v>5.8055000000000003</v>
      </c>
      <c r="Q6" s="126">
        <v>46132</v>
      </c>
      <c r="R6" s="127">
        <v>46156</v>
      </c>
      <c r="S6" s="126">
        <v>46175</v>
      </c>
      <c r="T6" s="126">
        <v>46182</v>
      </c>
      <c r="U6" s="126">
        <v>46189</v>
      </c>
    </row>
    <row r="7" spans="1:21" x14ac:dyDescent="0.45">
      <c r="A7" s="119">
        <v>5</v>
      </c>
      <c r="B7" s="26"/>
      <c r="C7" s="26"/>
      <c r="D7" s="149" t="s">
        <v>53</v>
      </c>
      <c r="E7" s="129" t="s">
        <v>56</v>
      </c>
      <c r="F7" s="130"/>
      <c r="G7" s="131" t="s">
        <v>57</v>
      </c>
      <c r="H7" s="119" t="s">
        <v>42</v>
      </c>
      <c r="I7" s="132">
        <v>0.90380000000000005</v>
      </c>
      <c r="J7" s="132">
        <v>0.84340000000000004</v>
      </c>
      <c r="K7" s="132">
        <v>0.64</v>
      </c>
      <c r="L7" s="132">
        <v>0.62260000000000004</v>
      </c>
      <c r="M7" s="132">
        <v>0.67500000000000004</v>
      </c>
      <c r="N7" s="132">
        <v>0.77</v>
      </c>
      <c r="O7" s="132">
        <v>0.73329999999999995</v>
      </c>
      <c r="P7" s="125">
        <f t="shared" si="0"/>
        <v>5.1881000000000004</v>
      </c>
      <c r="Q7" s="133">
        <v>46104</v>
      </c>
      <c r="R7" s="134">
        <v>46158</v>
      </c>
      <c r="S7" s="133">
        <v>46176</v>
      </c>
      <c r="T7" s="133">
        <v>46184</v>
      </c>
      <c r="U7" s="133">
        <v>46191</v>
      </c>
    </row>
    <row r="8" spans="1:21" x14ac:dyDescent="0.45">
      <c r="A8" s="118">
        <v>6</v>
      </c>
      <c r="B8" s="25"/>
      <c r="C8" s="25"/>
      <c r="D8" s="148" t="s">
        <v>16</v>
      </c>
      <c r="E8" s="122" t="s">
        <v>136</v>
      </c>
      <c r="F8" s="128"/>
      <c r="G8" s="124" t="s">
        <v>124</v>
      </c>
      <c r="H8" s="118" t="s">
        <v>42</v>
      </c>
      <c r="I8" s="125">
        <v>0.56320000000000003</v>
      </c>
      <c r="J8" s="125">
        <v>0.64539999999999997</v>
      </c>
      <c r="K8" s="125">
        <v>0.76</v>
      </c>
      <c r="L8" s="125">
        <v>0.75470000000000004</v>
      </c>
      <c r="M8" s="125">
        <v>0.63329999999999997</v>
      </c>
      <c r="N8" s="125">
        <v>0.74329999999999996</v>
      </c>
      <c r="O8" s="125">
        <v>0.65</v>
      </c>
      <c r="P8" s="125">
        <f t="shared" si="0"/>
        <v>4.7499000000000002</v>
      </c>
      <c r="Q8" s="126">
        <v>46121</v>
      </c>
      <c r="R8" s="127">
        <v>46160</v>
      </c>
      <c r="S8" s="126">
        <v>46180</v>
      </c>
      <c r="T8" s="126">
        <v>46186</v>
      </c>
      <c r="U8" s="126">
        <v>46193</v>
      </c>
    </row>
    <row r="9" spans="1:21" x14ac:dyDescent="0.45">
      <c r="A9" s="120">
        <v>7</v>
      </c>
      <c r="B9" s="25"/>
      <c r="C9" s="28"/>
      <c r="D9" s="150" t="s">
        <v>30</v>
      </c>
      <c r="E9" s="135" t="s">
        <v>31</v>
      </c>
      <c r="F9" s="136"/>
      <c r="G9" s="137" t="s">
        <v>32</v>
      </c>
      <c r="H9" s="120" t="s">
        <v>21</v>
      </c>
      <c r="I9" s="138">
        <v>0.83779999999999999</v>
      </c>
      <c r="J9" s="138">
        <v>0.7157</v>
      </c>
      <c r="K9" s="138">
        <v>1</v>
      </c>
      <c r="L9" s="138">
        <v>0.66039999999999999</v>
      </c>
      <c r="M9" s="138">
        <v>0.45279999999999998</v>
      </c>
      <c r="N9" s="138">
        <v>0.57999999999999996</v>
      </c>
      <c r="O9" s="138">
        <v>0.44669999999999999</v>
      </c>
      <c r="P9" s="125">
        <f t="shared" si="0"/>
        <v>4.6933999999999996</v>
      </c>
      <c r="Q9" s="139" t="s">
        <v>22</v>
      </c>
      <c r="R9" s="140">
        <v>46185</v>
      </c>
      <c r="S9" s="139" t="s">
        <v>371</v>
      </c>
      <c r="T9" s="139" t="s">
        <v>371</v>
      </c>
      <c r="U9" s="139" t="s">
        <v>372</v>
      </c>
    </row>
    <row r="10" spans="1:21" x14ac:dyDescent="0.45">
      <c r="A10" s="119">
        <v>8</v>
      </c>
      <c r="B10" s="26"/>
      <c r="C10" s="26"/>
      <c r="D10" s="149" t="s">
        <v>53</v>
      </c>
      <c r="E10" s="129" t="s">
        <v>119</v>
      </c>
      <c r="F10" s="130"/>
      <c r="G10" s="131" t="s">
        <v>115</v>
      </c>
      <c r="H10" s="119" t="s">
        <v>42</v>
      </c>
      <c r="I10" s="132">
        <v>0.76970000000000005</v>
      </c>
      <c r="J10" s="132">
        <v>0.78910000000000002</v>
      </c>
      <c r="K10" s="132">
        <v>0.48</v>
      </c>
      <c r="L10" s="132">
        <v>0.41510000000000002</v>
      </c>
      <c r="M10" s="132">
        <v>0.66669999999999996</v>
      </c>
      <c r="N10" s="132">
        <v>0.83</v>
      </c>
      <c r="O10" s="132">
        <v>0.69330000000000003</v>
      </c>
      <c r="P10" s="125">
        <f t="shared" si="0"/>
        <v>4.6439000000000004</v>
      </c>
      <c r="Q10" s="133">
        <v>46100</v>
      </c>
      <c r="R10" s="134">
        <v>46158</v>
      </c>
      <c r="S10" s="133">
        <v>46176</v>
      </c>
      <c r="T10" s="133">
        <v>46184</v>
      </c>
      <c r="U10" s="133">
        <v>46191</v>
      </c>
    </row>
    <row r="11" spans="1:21" x14ac:dyDescent="0.45">
      <c r="A11" s="120">
        <v>9</v>
      </c>
      <c r="B11" s="29"/>
      <c r="C11" s="29"/>
      <c r="D11" s="150" t="s">
        <v>130</v>
      </c>
      <c r="E11" s="135" t="s">
        <v>131</v>
      </c>
      <c r="F11" s="136" t="s">
        <v>367</v>
      </c>
      <c r="G11" s="137" t="s">
        <v>132</v>
      </c>
      <c r="H11" s="120" t="s">
        <v>42</v>
      </c>
      <c r="I11" s="138">
        <v>0.54490000000000005</v>
      </c>
      <c r="J11" s="138">
        <v>0.58779999999999999</v>
      </c>
      <c r="K11" s="138">
        <v>0.84</v>
      </c>
      <c r="L11" s="138">
        <v>0.75470000000000004</v>
      </c>
      <c r="M11" s="138">
        <v>0.52780000000000005</v>
      </c>
      <c r="N11" s="138">
        <v>0.74</v>
      </c>
      <c r="O11" s="138">
        <v>0.62329999999999997</v>
      </c>
      <c r="P11" s="125">
        <f t="shared" si="0"/>
        <v>4.6185000000000009</v>
      </c>
      <c r="Q11" s="141">
        <v>45897</v>
      </c>
      <c r="R11" s="140">
        <v>46160</v>
      </c>
      <c r="S11" s="141">
        <v>46178</v>
      </c>
      <c r="T11" s="141">
        <v>46187</v>
      </c>
      <c r="U11" s="141">
        <v>46194</v>
      </c>
    </row>
    <row r="12" spans="1:21" x14ac:dyDescent="0.45">
      <c r="A12" s="119">
        <v>10</v>
      </c>
      <c r="B12" s="27"/>
      <c r="C12" s="27"/>
      <c r="D12" s="149" t="s">
        <v>53</v>
      </c>
      <c r="E12" s="129" t="s">
        <v>148</v>
      </c>
      <c r="F12" s="130" t="s">
        <v>149</v>
      </c>
      <c r="G12" s="131" t="s">
        <v>149</v>
      </c>
      <c r="H12" s="119" t="s">
        <v>42</v>
      </c>
      <c r="I12" s="132">
        <v>0.7157</v>
      </c>
      <c r="J12" s="132">
        <v>0.53669999999999995</v>
      </c>
      <c r="K12" s="132">
        <v>0.66</v>
      </c>
      <c r="L12" s="132">
        <v>0.434</v>
      </c>
      <c r="M12" s="132">
        <v>0.67779999999999996</v>
      </c>
      <c r="N12" s="132">
        <v>0.8367</v>
      </c>
      <c r="O12" s="132">
        <v>0.69330000000000003</v>
      </c>
      <c r="P12" s="125">
        <f t="shared" si="0"/>
        <v>4.5541999999999998</v>
      </c>
      <c r="Q12" s="133">
        <v>45903</v>
      </c>
      <c r="R12" s="134">
        <v>46157</v>
      </c>
      <c r="S12" s="133">
        <v>46177</v>
      </c>
      <c r="T12" s="133">
        <v>46184</v>
      </c>
      <c r="U12" s="133">
        <v>46191</v>
      </c>
    </row>
    <row r="13" spans="1:21" x14ac:dyDescent="0.45">
      <c r="A13" s="119">
        <v>11</v>
      </c>
      <c r="B13" s="26"/>
      <c r="C13" s="26"/>
      <c r="D13" s="149" t="s">
        <v>53</v>
      </c>
      <c r="E13" s="129" t="s">
        <v>188</v>
      </c>
      <c r="F13" s="130" t="s">
        <v>365</v>
      </c>
      <c r="G13" s="131" t="s">
        <v>173</v>
      </c>
      <c r="H13" s="119" t="s">
        <v>42</v>
      </c>
      <c r="I13" s="132">
        <v>0.63570000000000004</v>
      </c>
      <c r="J13" s="132">
        <v>0.55589999999999995</v>
      </c>
      <c r="K13" s="132">
        <v>0.6</v>
      </c>
      <c r="L13" s="132">
        <v>0.50939999999999996</v>
      </c>
      <c r="M13" s="132">
        <v>0.66390000000000005</v>
      </c>
      <c r="N13" s="132">
        <v>0.84670000000000001</v>
      </c>
      <c r="O13" s="132">
        <v>0.69330000000000003</v>
      </c>
      <c r="P13" s="125">
        <f t="shared" si="0"/>
        <v>4.5048999999999992</v>
      </c>
      <c r="Q13" s="133">
        <v>45903</v>
      </c>
      <c r="R13" s="134">
        <v>46164</v>
      </c>
      <c r="S13" s="133">
        <v>46177</v>
      </c>
      <c r="T13" s="133">
        <v>46184</v>
      </c>
      <c r="U13" s="133">
        <v>46191</v>
      </c>
    </row>
    <row r="14" spans="1:21" x14ac:dyDescent="0.45">
      <c r="A14" s="119">
        <v>12</v>
      </c>
      <c r="B14" s="26"/>
      <c r="C14" s="26"/>
      <c r="D14" s="149" t="s">
        <v>53</v>
      </c>
      <c r="E14" s="129" t="s">
        <v>146</v>
      </c>
      <c r="F14" s="130"/>
      <c r="G14" s="131" t="s">
        <v>147</v>
      </c>
      <c r="H14" s="119" t="s">
        <v>42</v>
      </c>
      <c r="I14" s="132">
        <v>0.71460000000000001</v>
      </c>
      <c r="J14" s="132">
        <v>0.74439999999999995</v>
      </c>
      <c r="K14" s="132">
        <v>0.46</v>
      </c>
      <c r="L14" s="132">
        <v>0.434</v>
      </c>
      <c r="M14" s="132">
        <v>0.65559999999999996</v>
      </c>
      <c r="N14" s="132">
        <v>0.80669999999999997</v>
      </c>
      <c r="O14" s="132">
        <v>0.65329999999999999</v>
      </c>
      <c r="P14" s="125">
        <f t="shared" si="0"/>
        <v>4.4686000000000003</v>
      </c>
      <c r="Q14" s="133">
        <v>46099</v>
      </c>
      <c r="R14" s="134">
        <v>46157</v>
      </c>
      <c r="S14" s="133">
        <v>46176</v>
      </c>
      <c r="T14" s="133">
        <v>46184</v>
      </c>
      <c r="U14" s="133">
        <v>46191</v>
      </c>
    </row>
    <row r="15" spans="1:21" x14ac:dyDescent="0.45">
      <c r="A15" s="119">
        <v>13</v>
      </c>
      <c r="B15" s="26"/>
      <c r="C15" s="26"/>
      <c r="D15" s="149" t="s">
        <v>174</v>
      </c>
      <c r="E15" s="129" t="s">
        <v>175</v>
      </c>
      <c r="F15" s="130" t="s">
        <v>366</v>
      </c>
      <c r="G15" s="131" t="s">
        <v>124</v>
      </c>
      <c r="H15" s="119" t="s">
        <v>42</v>
      </c>
      <c r="I15" s="132">
        <v>0.58919999999999995</v>
      </c>
      <c r="J15" s="132">
        <v>0.4728</v>
      </c>
      <c r="K15" s="132">
        <v>0.76</v>
      </c>
      <c r="L15" s="132">
        <v>0.58489999999999998</v>
      </c>
      <c r="M15" s="132">
        <v>0.6028</v>
      </c>
      <c r="N15" s="132">
        <v>0.79669999999999996</v>
      </c>
      <c r="O15" s="132">
        <v>0.63670000000000004</v>
      </c>
      <c r="P15" s="125">
        <f t="shared" si="0"/>
        <v>4.4430999999999994</v>
      </c>
      <c r="Q15" s="133">
        <v>45965</v>
      </c>
      <c r="R15" s="134">
        <v>46164</v>
      </c>
      <c r="S15" s="133">
        <v>46179</v>
      </c>
      <c r="T15" s="133">
        <v>46185</v>
      </c>
      <c r="U15" s="133">
        <v>46192</v>
      </c>
    </row>
    <row r="16" spans="1:21" x14ac:dyDescent="0.45">
      <c r="A16" s="118">
        <v>14</v>
      </c>
      <c r="B16" s="25"/>
      <c r="C16" s="25"/>
      <c r="D16" s="148" t="s">
        <v>16</v>
      </c>
      <c r="E16" s="122" t="s">
        <v>204</v>
      </c>
      <c r="F16" s="128"/>
      <c r="G16" s="124" t="s">
        <v>205</v>
      </c>
      <c r="H16" s="118" t="s">
        <v>42</v>
      </c>
      <c r="I16" s="125">
        <v>0.46489999999999998</v>
      </c>
      <c r="J16" s="125">
        <v>0.51759999999999995</v>
      </c>
      <c r="K16" s="125">
        <v>0.74</v>
      </c>
      <c r="L16" s="125">
        <v>0.83020000000000005</v>
      </c>
      <c r="M16" s="125">
        <v>0.52780000000000005</v>
      </c>
      <c r="N16" s="125">
        <v>0.70669999999999999</v>
      </c>
      <c r="O16" s="125">
        <v>0.62</v>
      </c>
      <c r="P16" s="125">
        <f t="shared" si="0"/>
        <v>4.4071999999999996</v>
      </c>
      <c r="Q16" s="126">
        <v>46120</v>
      </c>
      <c r="R16" s="127">
        <v>46159</v>
      </c>
      <c r="S16" s="126">
        <v>46180</v>
      </c>
      <c r="T16" s="126">
        <v>46186</v>
      </c>
      <c r="U16" s="126">
        <v>46193</v>
      </c>
    </row>
    <row r="17" spans="1:21" x14ac:dyDescent="0.45">
      <c r="A17" s="118">
        <v>15</v>
      </c>
      <c r="B17" s="25"/>
      <c r="C17" s="25"/>
      <c r="D17" s="148" t="s">
        <v>71</v>
      </c>
      <c r="E17" s="122" t="s">
        <v>141</v>
      </c>
      <c r="F17" s="128" t="s">
        <v>370</v>
      </c>
      <c r="G17" s="124" t="s">
        <v>101</v>
      </c>
      <c r="H17" s="118" t="s">
        <v>42</v>
      </c>
      <c r="I17" s="125">
        <v>0.5968</v>
      </c>
      <c r="J17" s="125">
        <v>0.46650000000000003</v>
      </c>
      <c r="K17" s="125">
        <v>0.86</v>
      </c>
      <c r="L17" s="125">
        <v>0.66039999999999999</v>
      </c>
      <c r="M17" s="125">
        <v>0.50829999999999997</v>
      </c>
      <c r="N17" s="125">
        <v>0.6633</v>
      </c>
      <c r="O17" s="125">
        <v>0.54330000000000001</v>
      </c>
      <c r="P17" s="125">
        <f t="shared" si="0"/>
        <v>4.2985999999999995</v>
      </c>
      <c r="Q17" s="126">
        <v>45903</v>
      </c>
      <c r="R17" s="127">
        <v>46160</v>
      </c>
      <c r="S17" s="126">
        <v>46180</v>
      </c>
      <c r="T17" s="126">
        <v>46186</v>
      </c>
      <c r="U17" s="126">
        <v>46193</v>
      </c>
    </row>
    <row r="18" spans="1:21" x14ac:dyDescent="0.45">
      <c r="A18" s="119">
        <v>16</v>
      </c>
      <c r="B18" s="26"/>
      <c r="C18" s="26"/>
      <c r="D18" s="149" t="s">
        <v>53</v>
      </c>
      <c r="E18" s="129" t="s">
        <v>222</v>
      </c>
      <c r="F18" s="130" t="s">
        <v>366</v>
      </c>
      <c r="G18" s="131" t="s">
        <v>124</v>
      </c>
      <c r="H18" s="119" t="s">
        <v>42</v>
      </c>
      <c r="I18" s="132">
        <v>0.63460000000000005</v>
      </c>
      <c r="J18" s="132">
        <v>0.51439999999999997</v>
      </c>
      <c r="K18" s="132">
        <v>0.52</v>
      </c>
      <c r="L18" s="132">
        <v>0.434</v>
      </c>
      <c r="M18" s="132">
        <v>0.6472</v>
      </c>
      <c r="N18" s="132">
        <v>0.83330000000000004</v>
      </c>
      <c r="O18" s="132">
        <v>0.7</v>
      </c>
      <c r="P18" s="125">
        <f t="shared" si="0"/>
        <v>4.2835000000000001</v>
      </c>
      <c r="Q18" s="133">
        <v>45903</v>
      </c>
      <c r="R18" s="134">
        <v>46166</v>
      </c>
      <c r="S18" s="133">
        <v>46177</v>
      </c>
      <c r="T18" s="133">
        <v>46184</v>
      </c>
      <c r="U18" s="133">
        <v>46191</v>
      </c>
    </row>
    <row r="19" spans="1:21" x14ac:dyDescent="0.45">
      <c r="A19" s="121">
        <v>17</v>
      </c>
      <c r="B19" s="53"/>
      <c r="C19" s="53"/>
      <c r="D19" s="151" t="s">
        <v>128</v>
      </c>
      <c r="E19" s="142" t="s">
        <v>228</v>
      </c>
      <c r="F19" s="143"/>
      <c r="G19" s="144" t="s">
        <v>173</v>
      </c>
      <c r="H19" s="121" t="s">
        <v>42</v>
      </c>
      <c r="I19" s="145">
        <v>0.52</v>
      </c>
      <c r="J19" s="145">
        <v>0.47599999999999998</v>
      </c>
      <c r="K19" s="145">
        <v>0.64</v>
      </c>
      <c r="L19" s="145">
        <v>0.77359999999999995</v>
      </c>
      <c r="M19" s="145">
        <v>0.54720000000000002</v>
      </c>
      <c r="N19" s="145">
        <v>0.72330000000000005</v>
      </c>
      <c r="O19" s="145">
        <v>0.57669999999999999</v>
      </c>
      <c r="P19" s="125">
        <f t="shared" si="0"/>
        <v>4.2568000000000001</v>
      </c>
      <c r="Q19" s="146">
        <v>46038</v>
      </c>
      <c r="R19" s="147">
        <v>46158</v>
      </c>
      <c r="S19" s="146">
        <v>46179</v>
      </c>
      <c r="T19" s="146">
        <v>46181</v>
      </c>
      <c r="U19" s="146">
        <v>46188</v>
      </c>
    </row>
    <row r="20" spans="1:21" x14ac:dyDescent="0.45">
      <c r="A20" s="119">
        <v>18</v>
      </c>
      <c r="B20" s="26"/>
      <c r="C20" s="26"/>
      <c r="D20" s="149" t="s">
        <v>76</v>
      </c>
      <c r="E20" s="129" t="s">
        <v>114</v>
      </c>
      <c r="F20" s="130"/>
      <c r="G20" s="131" t="s">
        <v>115</v>
      </c>
      <c r="H20" s="119" t="s">
        <v>42</v>
      </c>
      <c r="I20" s="132">
        <v>0.64219999999999999</v>
      </c>
      <c r="J20" s="132">
        <v>0.72840000000000005</v>
      </c>
      <c r="K20" s="132">
        <v>0.72</v>
      </c>
      <c r="L20" s="132">
        <v>0.58489999999999998</v>
      </c>
      <c r="M20" s="132">
        <v>0.39439999999999997</v>
      </c>
      <c r="N20" s="132">
        <v>0.60329999999999995</v>
      </c>
      <c r="O20" s="132">
        <v>0.55669999999999997</v>
      </c>
      <c r="P20" s="125">
        <f t="shared" si="0"/>
        <v>4.2299000000000007</v>
      </c>
      <c r="Q20" s="133">
        <v>46031</v>
      </c>
      <c r="R20" s="134">
        <v>46158</v>
      </c>
      <c r="S20" s="133">
        <v>46178</v>
      </c>
      <c r="T20" s="133">
        <v>46185</v>
      </c>
      <c r="U20" s="133">
        <v>46192</v>
      </c>
    </row>
    <row r="21" spans="1:21" x14ac:dyDescent="0.45">
      <c r="A21" s="119">
        <v>19</v>
      </c>
      <c r="B21" s="26"/>
      <c r="C21" s="26"/>
      <c r="D21" s="149" t="s">
        <v>53</v>
      </c>
      <c r="E21" s="129" t="s">
        <v>197</v>
      </c>
      <c r="F21" s="130" t="s">
        <v>369</v>
      </c>
      <c r="G21" s="131" t="s">
        <v>147</v>
      </c>
      <c r="H21" s="119" t="s">
        <v>42</v>
      </c>
      <c r="I21" s="132">
        <v>0.67349999999999999</v>
      </c>
      <c r="J21" s="132">
        <v>0.5655</v>
      </c>
      <c r="K21" s="132">
        <v>0.52</v>
      </c>
      <c r="L21" s="132">
        <v>0.3962</v>
      </c>
      <c r="M21" s="132">
        <v>0.60829999999999995</v>
      </c>
      <c r="N21" s="132">
        <v>0.81330000000000002</v>
      </c>
      <c r="O21" s="132">
        <v>0.63329999999999997</v>
      </c>
      <c r="P21" s="125">
        <f t="shared" si="0"/>
        <v>4.2100999999999997</v>
      </c>
      <c r="Q21" s="133">
        <v>45951</v>
      </c>
      <c r="R21" s="134">
        <v>46164</v>
      </c>
      <c r="S21" s="133">
        <v>46177</v>
      </c>
      <c r="T21" s="133">
        <v>46184</v>
      </c>
      <c r="U21" s="133">
        <v>46191</v>
      </c>
    </row>
    <row r="22" spans="1:21" x14ac:dyDescent="0.45">
      <c r="A22" s="121">
        <v>20</v>
      </c>
      <c r="B22" s="54"/>
      <c r="C22" s="54"/>
      <c r="D22" s="151" t="s">
        <v>128</v>
      </c>
      <c r="E22" s="142" t="s">
        <v>229</v>
      </c>
      <c r="F22" s="143"/>
      <c r="G22" s="144" t="s">
        <v>127</v>
      </c>
      <c r="H22" s="121" t="s">
        <v>42</v>
      </c>
      <c r="I22" s="145">
        <v>0.53620000000000001</v>
      </c>
      <c r="J22" s="145">
        <v>0.38979999999999998</v>
      </c>
      <c r="K22" s="145">
        <v>0.7</v>
      </c>
      <c r="L22" s="145">
        <v>0.77359999999999995</v>
      </c>
      <c r="M22" s="145">
        <v>0.4778</v>
      </c>
      <c r="N22" s="145">
        <v>0.66669999999999996</v>
      </c>
      <c r="O22" s="145">
        <v>0.56330000000000002</v>
      </c>
      <c r="P22" s="125">
        <f t="shared" si="0"/>
        <v>4.1074000000000002</v>
      </c>
      <c r="Q22" s="146">
        <v>46036</v>
      </c>
      <c r="R22" s="147">
        <v>46164</v>
      </c>
      <c r="S22" s="146">
        <v>46179</v>
      </c>
      <c r="T22" s="146">
        <v>46181</v>
      </c>
      <c r="U22" s="146">
        <v>46188</v>
      </c>
    </row>
    <row r="23" spans="1:21" x14ac:dyDescent="0.45">
      <c r="A23" s="118">
        <v>21</v>
      </c>
      <c r="B23" s="25"/>
      <c r="C23" s="28"/>
      <c r="D23" s="148" t="s">
        <v>71</v>
      </c>
      <c r="E23" s="122" t="s">
        <v>206</v>
      </c>
      <c r="F23" s="128" t="s">
        <v>366</v>
      </c>
      <c r="G23" s="124" t="s">
        <v>124</v>
      </c>
      <c r="H23" s="118" t="s">
        <v>74</v>
      </c>
      <c r="I23" s="125">
        <v>0.4703</v>
      </c>
      <c r="J23" s="125">
        <v>0.40899999999999997</v>
      </c>
      <c r="K23" s="125">
        <v>0.84</v>
      </c>
      <c r="L23" s="125">
        <v>0.81130000000000002</v>
      </c>
      <c r="M23" s="125">
        <v>0.39169999999999999</v>
      </c>
      <c r="N23" s="125">
        <v>0.63</v>
      </c>
      <c r="O23" s="125">
        <v>0.44669999999999999</v>
      </c>
      <c r="P23" s="125">
        <f t="shared" si="0"/>
        <v>3.9990000000000001</v>
      </c>
      <c r="Q23" s="126">
        <v>45903</v>
      </c>
      <c r="R23" s="127">
        <v>46159</v>
      </c>
      <c r="S23" s="126">
        <v>46180</v>
      </c>
      <c r="T23" s="126">
        <v>46186</v>
      </c>
      <c r="U23" s="126">
        <v>46193</v>
      </c>
    </row>
    <row r="24" spans="1:21" x14ac:dyDescent="0.45">
      <c r="A24" s="119">
        <v>22</v>
      </c>
      <c r="B24" s="26"/>
      <c r="C24" s="43"/>
      <c r="D24" s="149" t="s">
        <v>214</v>
      </c>
      <c r="E24" s="129" t="s">
        <v>215</v>
      </c>
      <c r="F24" s="130" t="s">
        <v>374</v>
      </c>
      <c r="G24" s="131" t="s">
        <v>216</v>
      </c>
      <c r="H24" s="119" t="s">
        <v>42</v>
      </c>
      <c r="I24" s="132">
        <v>0.55889999999999995</v>
      </c>
      <c r="J24" s="132">
        <v>0.42809999999999998</v>
      </c>
      <c r="K24" s="132">
        <v>0.7</v>
      </c>
      <c r="L24" s="132">
        <v>0.58489999999999998</v>
      </c>
      <c r="M24" s="132">
        <v>0.46110000000000001</v>
      </c>
      <c r="N24" s="132">
        <v>0.61670000000000003</v>
      </c>
      <c r="O24" s="132">
        <v>0.55000000000000004</v>
      </c>
      <c r="P24" s="125">
        <f t="shared" si="0"/>
        <v>3.8996999999999993</v>
      </c>
      <c r="Q24" s="133">
        <v>45904</v>
      </c>
      <c r="R24" s="134">
        <v>46159</v>
      </c>
      <c r="S24" s="133">
        <v>46178</v>
      </c>
      <c r="T24" s="133">
        <v>46185</v>
      </c>
      <c r="U24" s="133">
        <v>46192</v>
      </c>
    </row>
    <row r="25" spans="1:21" x14ac:dyDescent="0.45">
      <c r="A25" s="119">
        <v>23</v>
      </c>
      <c r="B25" s="26"/>
      <c r="C25" s="43"/>
      <c r="D25" s="149" t="s">
        <v>247</v>
      </c>
      <c r="E25" s="129" t="s">
        <v>248</v>
      </c>
      <c r="F25" s="130"/>
      <c r="G25" s="131" t="s">
        <v>115</v>
      </c>
      <c r="H25" s="119" t="s">
        <v>42</v>
      </c>
      <c r="I25" s="132">
        <v>0.47460000000000002</v>
      </c>
      <c r="J25" s="132">
        <v>0.4728</v>
      </c>
      <c r="K25" s="132">
        <v>0.56000000000000005</v>
      </c>
      <c r="L25" s="132">
        <v>0.3962</v>
      </c>
      <c r="M25" s="132">
        <v>0.58330000000000004</v>
      </c>
      <c r="N25" s="132">
        <v>0.69</v>
      </c>
      <c r="O25" s="132">
        <v>0.62</v>
      </c>
      <c r="P25" s="125">
        <f t="shared" si="0"/>
        <v>3.7968999999999999</v>
      </c>
      <c r="Q25" s="133">
        <v>46134</v>
      </c>
      <c r="R25" s="134">
        <v>46164</v>
      </c>
      <c r="S25" s="133">
        <v>46179</v>
      </c>
      <c r="T25" s="133">
        <v>46185</v>
      </c>
      <c r="U25" s="133">
        <v>46192</v>
      </c>
    </row>
    <row r="26" spans="1:21" x14ac:dyDescent="0.45">
      <c r="A26" s="118">
        <v>24</v>
      </c>
      <c r="B26" s="25"/>
      <c r="C26" s="28"/>
      <c r="D26" s="148" t="s">
        <v>133</v>
      </c>
      <c r="E26" s="122" t="s">
        <v>255</v>
      </c>
      <c r="F26" s="128" t="s">
        <v>373</v>
      </c>
      <c r="G26" s="124" t="s">
        <v>256</v>
      </c>
      <c r="H26" s="118" t="s">
        <v>42</v>
      </c>
      <c r="I26" s="125">
        <v>0.4022</v>
      </c>
      <c r="J26" s="125">
        <v>0.37380000000000002</v>
      </c>
      <c r="K26" s="125">
        <v>0.72</v>
      </c>
      <c r="L26" s="125">
        <v>0.56599999999999995</v>
      </c>
      <c r="M26" s="125">
        <v>0.46939999999999998</v>
      </c>
      <c r="N26" s="125">
        <v>0.67</v>
      </c>
      <c r="O26" s="125">
        <v>0.56330000000000002</v>
      </c>
      <c r="P26" s="125">
        <f t="shared" si="0"/>
        <v>3.7646999999999995</v>
      </c>
      <c r="Q26" s="126">
        <v>45905</v>
      </c>
      <c r="R26" s="127">
        <v>46165</v>
      </c>
      <c r="S26" s="126">
        <v>46180</v>
      </c>
      <c r="T26" s="126">
        <v>46186</v>
      </c>
      <c r="U26" s="126">
        <v>46193</v>
      </c>
    </row>
    <row r="27" spans="1:21" x14ac:dyDescent="0.45">
      <c r="A27" s="119">
        <v>25</v>
      </c>
      <c r="B27" s="26"/>
      <c r="C27" s="26"/>
      <c r="D27" s="149" t="s">
        <v>176</v>
      </c>
      <c r="E27" s="129" t="s">
        <v>217</v>
      </c>
      <c r="F27" s="130" t="s">
        <v>375</v>
      </c>
      <c r="G27" s="131" t="s">
        <v>218</v>
      </c>
      <c r="H27" s="119" t="s">
        <v>42</v>
      </c>
      <c r="I27" s="132">
        <v>0.65300000000000002</v>
      </c>
      <c r="J27" s="132">
        <v>0.4728</v>
      </c>
      <c r="K27" s="132">
        <v>0.56000000000000005</v>
      </c>
      <c r="L27" s="132">
        <v>0.32079999999999997</v>
      </c>
      <c r="M27" s="132">
        <v>0.44169999999999998</v>
      </c>
      <c r="N27" s="132">
        <v>0.62329999999999997</v>
      </c>
      <c r="O27" s="132">
        <v>0.55669999999999997</v>
      </c>
      <c r="P27" s="125">
        <f t="shared" si="0"/>
        <v>3.6282999999999994</v>
      </c>
      <c r="Q27" s="133">
        <v>45903</v>
      </c>
      <c r="R27" s="134">
        <v>46160</v>
      </c>
      <c r="S27" s="133">
        <v>46178</v>
      </c>
      <c r="T27" s="133">
        <v>46185</v>
      </c>
      <c r="U27" s="133">
        <v>46192</v>
      </c>
    </row>
    <row r="28" spans="1:21" x14ac:dyDescent="0.45">
      <c r="A28" s="118">
        <v>26</v>
      </c>
      <c r="B28" s="25"/>
      <c r="C28" s="25"/>
      <c r="D28" s="148" t="s">
        <v>162</v>
      </c>
      <c r="E28" s="122" t="s">
        <v>249</v>
      </c>
      <c r="F28" s="128" t="s">
        <v>376</v>
      </c>
      <c r="G28" s="124" t="s">
        <v>218</v>
      </c>
      <c r="H28" s="118" t="s">
        <v>42</v>
      </c>
      <c r="I28" s="125">
        <v>0.28970000000000001</v>
      </c>
      <c r="J28" s="125">
        <v>0.30990000000000001</v>
      </c>
      <c r="K28" s="125">
        <v>0.9</v>
      </c>
      <c r="L28" s="125">
        <v>0.56599999999999995</v>
      </c>
      <c r="M28" s="125">
        <v>0.38890000000000002</v>
      </c>
      <c r="N28" s="125">
        <v>0.53</v>
      </c>
      <c r="O28" s="125">
        <v>0.48330000000000001</v>
      </c>
      <c r="P28" s="125">
        <f t="shared" si="0"/>
        <v>3.4677999999999995</v>
      </c>
      <c r="Q28" s="126">
        <v>45903</v>
      </c>
      <c r="R28" s="127">
        <v>46165</v>
      </c>
      <c r="S28" s="126">
        <v>46180</v>
      </c>
      <c r="T28" s="126">
        <v>46186</v>
      </c>
      <c r="U28" s="126">
        <v>46193</v>
      </c>
    </row>
    <row r="29" spans="1:21" x14ac:dyDescent="0.45">
      <c r="A29" s="119">
        <v>27</v>
      </c>
      <c r="B29" s="26"/>
      <c r="C29" s="26"/>
      <c r="D29" s="149" t="s">
        <v>166</v>
      </c>
      <c r="E29" s="129" t="s">
        <v>271</v>
      </c>
      <c r="F29" s="130" t="s">
        <v>272</v>
      </c>
      <c r="G29" s="131" t="s">
        <v>272</v>
      </c>
      <c r="H29" s="119" t="s">
        <v>42</v>
      </c>
      <c r="I29" s="132">
        <v>0.47889999999999999</v>
      </c>
      <c r="J29" s="132">
        <v>0.40260000000000001</v>
      </c>
      <c r="K29" s="132">
        <v>0.56000000000000005</v>
      </c>
      <c r="L29" s="132">
        <v>0.37740000000000001</v>
      </c>
      <c r="M29" s="132">
        <v>0.47220000000000001</v>
      </c>
      <c r="N29" s="132">
        <v>0.61670000000000003</v>
      </c>
      <c r="O29" s="132">
        <v>0.52669999999999995</v>
      </c>
      <c r="P29" s="125">
        <f t="shared" si="0"/>
        <v>3.4344999999999999</v>
      </c>
      <c r="Q29" s="133">
        <v>45912</v>
      </c>
      <c r="R29" s="134">
        <v>46166</v>
      </c>
      <c r="S29" s="133">
        <v>46178</v>
      </c>
      <c r="T29" s="133">
        <v>46185</v>
      </c>
      <c r="U29" s="133">
        <v>46192</v>
      </c>
    </row>
    <row r="30" spans="1:21" x14ac:dyDescent="0.45">
      <c r="A30" s="118">
        <v>28</v>
      </c>
      <c r="B30" s="25"/>
      <c r="C30" s="25"/>
      <c r="D30" s="148" t="s">
        <v>239</v>
      </c>
      <c r="E30" s="122" t="s">
        <v>240</v>
      </c>
      <c r="F30" s="128" t="s">
        <v>377</v>
      </c>
      <c r="G30" s="124" t="s">
        <v>147</v>
      </c>
      <c r="H30" s="118" t="s">
        <v>42</v>
      </c>
      <c r="I30" s="125">
        <v>0.38700000000000001</v>
      </c>
      <c r="J30" s="125">
        <v>0.34189999999999998</v>
      </c>
      <c r="K30" s="125">
        <v>0.82</v>
      </c>
      <c r="L30" s="125">
        <v>0.50939999999999996</v>
      </c>
      <c r="M30" s="125">
        <v>0.35830000000000001</v>
      </c>
      <c r="N30" s="125">
        <v>0.51</v>
      </c>
      <c r="O30" s="125">
        <v>0.41670000000000001</v>
      </c>
      <c r="P30" s="125">
        <f t="shared" si="0"/>
        <v>3.3432999999999997</v>
      </c>
      <c r="Q30" s="126">
        <v>45974</v>
      </c>
      <c r="R30" s="127">
        <v>46159</v>
      </c>
      <c r="S30" s="126">
        <v>46180</v>
      </c>
      <c r="T30" s="126">
        <v>46186</v>
      </c>
      <c r="U30" s="126">
        <v>46193</v>
      </c>
    </row>
    <row r="31" spans="1:21" x14ac:dyDescent="0.45">
      <c r="A31" s="118">
        <v>29</v>
      </c>
      <c r="B31" s="25"/>
      <c r="C31" s="25"/>
      <c r="D31" s="148" t="s">
        <v>261</v>
      </c>
      <c r="E31" s="122" t="s">
        <v>262</v>
      </c>
      <c r="F31" s="128" t="s">
        <v>378</v>
      </c>
      <c r="G31" s="124" t="s">
        <v>263</v>
      </c>
      <c r="H31" s="118" t="s">
        <v>42</v>
      </c>
      <c r="I31" s="125">
        <v>0.34489999999999998</v>
      </c>
      <c r="J31" s="125">
        <v>0.29709999999999998</v>
      </c>
      <c r="K31" s="125">
        <v>0.82</v>
      </c>
      <c r="L31" s="125">
        <v>0.77359999999999995</v>
      </c>
      <c r="M31" s="125">
        <v>0.19719999999999999</v>
      </c>
      <c r="N31" s="125">
        <v>0.50329999999999997</v>
      </c>
      <c r="O31" s="125">
        <v>0.39329999999999998</v>
      </c>
      <c r="P31" s="125">
        <f t="shared" si="0"/>
        <v>3.3293999999999997</v>
      </c>
      <c r="Q31" s="126">
        <v>45902</v>
      </c>
      <c r="R31" s="127">
        <v>46165</v>
      </c>
      <c r="S31" s="126">
        <v>46180</v>
      </c>
      <c r="T31" s="126">
        <v>46187</v>
      </c>
      <c r="U31" s="126">
        <v>46194</v>
      </c>
    </row>
    <row r="32" spans="1:21" x14ac:dyDescent="0.45">
      <c r="A32" s="120">
        <v>30</v>
      </c>
      <c r="B32" s="29"/>
      <c r="C32" s="52"/>
      <c r="D32" s="152" t="s">
        <v>277</v>
      </c>
      <c r="E32" s="135" t="s">
        <v>278</v>
      </c>
      <c r="F32" s="136" t="s">
        <v>379</v>
      </c>
      <c r="G32" s="137" t="s">
        <v>231</v>
      </c>
      <c r="H32" s="120" t="s">
        <v>42</v>
      </c>
      <c r="I32" s="138">
        <v>0.33950000000000002</v>
      </c>
      <c r="J32" s="138">
        <v>0.34820000000000001</v>
      </c>
      <c r="K32" s="138">
        <v>0.72</v>
      </c>
      <c r="L32" s="138">
        <v>0.8679</v>
      </c>
      <c r="M32" s="138">
        <v>0.28060000000000002</v>
      </c>
      <c r="N32" s="138">
        <v>0.39</v>
      </c>
      <c r="O32" s="138">
        <v>0.29670000000000002</v>
      </c>
      <c r="P32" s="125">
        <f t="shared" si="0"/>
        <v>3.2429000000000001</v>
      </c>
      <c r="Q32" s="141">
        <v>45902</v>
      </c>
      <c r="R32" s="140">
        <v>46164</v>
      </c>
      <c r="S32" s="141">
        <v>46178</v>
      </c>
      <c r="T32" s="141">
        <v>46187</v>
      </c>
      <c r="U32" s="141">
        <v>46194</v>
      </c>
    </row>
    <row r="33" spans="1:21" x14ac:dyDescent="0.45">
      <c r="A33" s="119">
        <v>31</v>
      </c>
      <c r="B33" s="26"/>
      <c r="C33" s="43"/>
      <c r="D33" s="149" t="s">
        <v>53</v>
      </c>
      <c r="E33" s="129" t="s">
        <v>329</v>
      </c>
      <c r="F33" s="130" t="s">
        <v>149</v>
      </c>
      <c r="G33" s="131" t="s">
        <v>149</v>
      </c>
      <c r="H33" s="119" t="s">
        <v>42</v>
      </c>
      <c r="I33" s="132">
        <v>6.59E-2</v>
      </c>
      <c r="J33" s="132">
        <v>0.08</v>
      </c>
      <c r="K33" s="132">
        <v>0.54</v>
      </c>
      <c r="L33" s="132">
        <v>0.54720000000000002</v>
      </c>
      <c r="M33" s="132">
        <v>0.54169999999999996</v>
      </c>
      <c r="N33" s="132">
        <v>0.73</v>
      </c>
      <c r="O33" s="132">
        <v>0.50670000000000004</v>
      </c>
      <c r="P33" s="125">
        <f t="shared" si="0"/>
        <v>3.0114999999999998</v>
      </c>
      <c r="Q33" s="133">
        <v>45926</v>
      </c>
      <c r="R33" s="134">
        <v>46165</v>
      </c>
      <c r="S33" s="133">
        <v>46179</v>
      </c>
      <c r="T33" s="133">
        <v>46184</v>
      </c>
      <c r="U33" s="133">
        <v>46191</v>
      </c>
    </row>
    <row r="34" spans="1:21" x14ac:dyDescent="0.45">
      <c r="A34" s="119">
        <v>32</v>
      </c>
      <c r="B34" s="26"/>
      <c r="C34" s="43"/>
      <c r="D34" s="149" t="s">
        <v>320</v>
      </c>
      <c r="E34" s="129" t="s">
        <v>321</v>
      </c>
      <c r="F34" s="130"/>
      <c r="G34" s="131" t="s">
        <v>147</v>
      </c>
      <c r="H34" s="119" t="s">
        <v>42</v>
      </c>
      <c r="I34" s="132">
        <v>0.34699999999999998</v>
      </c>
      <c r="J34" s="132">
        <v>0.33860000000000001</v>
      </c>
      <c r="K34" s="132">
        <v>0.34</v>
      </c>
      <c r="L34" s="132">
        <v>0.32079999999999997</v>
      </c>
      <c r="M34" s="132">
        <v>0.30830000000000002</v>
      </c>
      <c r="N34" s="132">
        <v>0.47</v>
      </c>
      <c r="O34" s="132">
        <v>0.4133</v>
      </c>
      <c r="P34" s="125">
        <f t="shared" si="0"/>
        <v>2.5379999999999998</v>
      </c>
      <c r="Q34" s="133">
        <v>46119</v>
      </c>
      <c r="R34" s="134">
        <v>46165</v>
      </c>
      <c r="S34" s="133">
        <v>46178</v>
      </c>
      <c r="T34" s="133">
        <v>46185</v>
      </c>
      <c r="U34" s="133">
        <v>46192</v>
      </c>
    </row>
  </sheetData>
  <mergeCells count="2">
    <mergeCell ref="A1:T1"/>
    <mergeCell ref="B2:D2"/>
  </mergeCells>
  <phoneticPr fontId="1" type="noConversion"/>
  <conditionalFormatting sqref="A3:A16 A31">
    <cfRule type="duplicateValues" priority="21"/>
  </conditionalFormatting>
  <conditionalFormatting sqref="A17">
    <cfRule type="duplicateValues" priority="20"/>
  </conditionalFormatting>
  <conditionalFormatting sqref="A18">
    <cfRule type="duplicateValues" priority="19"/>
  </conditionalFormatting>
  <conditionalFormatting sqref="A19">
    <cfRule type="duplicateValues" priority="18"/>
  </conditionalFormatting>
  <conditionalFormatting sqref="A20:A21">
    <cfRule type="duplicateValues" priority="22"/>
  </conditionalFormatting>
  <conditionalFormatting sqref="A22">
    <cfRule type="duplicateValues" priority="17"/>
  </conditionalFormatting>
  <conditionalFormatting sqref="A23:A24">
    <cfRule type="duplicateValues" priority="23"/>
  </conditionalFormatting>
  <conditionalFormatting sqref="A25">
    <cfRule type="duplicateValues" priority="16"/>
  </conditionalFormatting>
  <conditionalFormatting sqref="A26">
    <cfRule type="duplicateValues" priority="15"/>
  </conditionalFormatting>
  <conditionalFormatting sqref="A27">
    <cfRule type="duplicateValues" priority="24"/>
  </conditionalFormatting>
  <conditionalFormatting sqref="A28">
    <cfRule type="duplicateValues" priority="25"/>
  </conditionalFormatting>
  <conditionalFormatting sqref="A29">
    <cfRule type="duplicateValues" priority="26"/>
  </conditionalFormatting>
  <conditionalFormatting sqref="A30">
    <cfRule type="duplicateValues" priority="14"/>
  </conditionalFormatting>
  <conditionalFormatting sqref="A32">
    <cfRule type="duplicateValues" priority="4"/>
  </conditionalFormatting>
  <conditionalFormatting sqref="A33">
    <cfRule type="duplicateValues" priority="3"/>
  </conditionalFormatting>
  <conditionalFormatting sqref="A34">
    <cfRule type="duplicateValues" priority="2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Q34">
    <cfRule type="cellIs" dxfId="11" priority="1" operator="lessThan">
      <formula>0.6</formula>
    </cfRule>
  </conditionalFormatting>
  <conditionalFormatting sqref="S3:U31">
    <cfRule type="cellIs" dxfId="10" priority="11" operator="lessThan">
      <formula>0.6</formula>
    </cfRule>
  </conditionalFormatting>
  <pageMargins left="0.25" right="0.25" top="0.75" bottom="0.75" header="0.3" footer="0.3"/>
  <pageSetup paperSize="8" scale="74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5"/>
  <sheetViews>
    <sheetView view="pageBreakPreview" zoomScale="80" zoomScaleNormal="80" zoomScaleSheetLayoutView="80" zoomScalePageLayoutView="55" workbookViewId="0">
      <selection activeCell="A2" sqref="A2:M2"/>
    </sheetView>
  </sheetViews>
  <sheetFormatPr defaultRowHeight="16.149999999999999" x14ac:dyDescent="0.45"/>
  <cols>
    <col min="1" max="1" width="5.19921875" style="293" customWidth="1"/>
    <col min="2" max="2" width="2.796875" style="316" hidden="1" customWidth="1"/>
    <col min="3" max="3" width="3.46484375" style="315" customWidth="1"/>
    <col min="4" max="4" width="19.46484375" style="316" customWidth="1"/>
    <col min="5" max="5" width="34.46484375" style="316" customWidth="1"/>
    <col min="6" max="6" width="1" style="316" hidden="1" customWidth="1"/>
    <col min="7" max="8" width="18.46484375" style="316" customWidth="1"/>
    <col min="9" max="11" width="22.46484375" style="316" customWidth="1"/>
    <col min="12" max="12" width="10.33203125" style="316" hidden="1" customWidth="1"/>
    <col min="13" max="13" width="15.46484375" style="316" customWidth="1"/>
  </cols>
  <sheetData>
    <row r="1" spans="1:13" ht="83.25" customHeight="1" x14ac:dyDescent="0.45">
      <c r="A1" s="438" t="s">
        <v>0</v>
      </c>
      <c r="B1" s="427"/>
      <c r="C1" s="432"/>
      <c r="D1" s="427"/>
      <c r="E1" s="427"/>
      <c r="F1" s="427"/>
      <c r="G1" s="427"/>
      <c r="H1" s="427"/>
      <c r="I1" s="427"/>
      <c r="J1" s="427"/>
      <c r="K1" s="427"/>
      <c r="L1" s="427"/>
      <c r="M1" s="427"/>
    </row>
    <row r="2" spans="1:13" ht="20.25" customHeight="1" x14ac:dyDescent="0.5">
      <c r="A2" s="439" t="s">
        <v>381</v>
      </c>
      <c r="B2" s="427"/>
      <c r="C2" s="432"/>
      <c r="D2" s="427"/>
      <c r="E2" s="427"/>
      <c r="F2" s="427"/>
      <c r="G2" s="427"/>
      <c r="H2" s="427"/>
      <c r="I2" s="427"/>
      <c r="J2" s="427"/>
      <c r="K2" s="427"/>
      <c r="L2" s="427"/>
      <c r="M2" s="427"/>
    </row>
    <row r="3" spans="1:13" ht="44.25" customHeight="1" x14ac:dyDescent="0.45">
      <c r="A3" s="216"/>
      <c r="B3" s="437" t="s">
        <v>1</v>
      </c>
      <c r="C3" s="429"/>
      <c r="D3" s="429"/>
      <c r="E3" s="217" t="s">
        <v>2</v>
      </c>
      <c r="F3" s="217" t="s">
        <v>3</v>
      </c>
      <c r="G3" s="319" t="s">
        <v>3</v>
      </c>
      <c r="H3" s="217" t="s">
        <v>4</v>
      </c>
      <c r="I3" s="217" t="s">
        <v>5</v>
      </c>
      <c r="J3" s="217" t="s">
        <v>6</v>
      </c>
      <c r="K3" s="217" t="s">
        <v>7</v>
      </c>
      <c r="L3" s="217" t="s">
        <v>8</v>
      </c>
      <c r="M3" s="217" t="s">
        <v>352</v>
      </c>
    </row>
    <row r="4" spans="1:13" ht="19.25" customHeight="1" x14ac:dyDescent="0.45">
      <c r="A4" s="118">
        <v>1</v>
      </c>
      <c r="B4" s="25"/>
      <c r="C4" s="215"/>
      <c r="D4" s="159" t="s">
        <v>9</v>
      </c>
      <c r="E4" s="122" t="s">
        <v>23</v>
      </c>
      <c r="F4" s="123" t="s">
        <v>362</v>
      </c>
      <c r="G4" s="124" t="s">
        <v>24</v>
      </c>
      <c r="H4" s="118" t="s">
        <v>12</v>
      </c>
      <c r="I4" s="125">
        <v>0.92</v>
      </c>
      <c r="J4" s="125">
        <v>0.86580000000000001</v>
      </c>
      <c r="K4" s="125">
        <v>0.88</v>
      </c>
      <c r="L4" s="125">
        <f t="shared" ref="L4:L35" si="0">I4+J4+K4</f>
        <v>2.6657999999999999</v>
      </c>
      <c r="M4" s="126">
        <v>45904</v>
      </c>
    </row>
    <row r="5" spans="1:13" ht="19.25" customHeight="1" x14ac:dyDescent="0.45">
      <c r="A5" s="118">
        <v>2</v>
      </c>
      <c r="B5" s="25"/>
      <c r="C5" s="28"/>
      <c r="D5" s="159" t="s">
        <v>13</v>
      </c>
      <c r="E5" s="122" t="s">
        <v>360</v>
      </c>
      <c r="F5" s="128"/>
      <c r="G5" s="124" t="s">
        <v>15</v>
      </c>
      <c r="H5" s="118" t="s">
        <v>12</v>
      </c>
      <c r="I5" s="125">
        <v>0.90490000000000004</v>
      </c>
      <c r="J5" s="125">
        <v>0.85940000000000005</v>
      </c>
      <c r="K5" s="125">
        <v>0.8</v>
      </c>
      <c r="L5" s="125">
        <f t="shared" si="0"/>
        <v>2.5643000000000002</v>
      </c>
      <c r="M5" s="126">
        <v>46170</v>
      </c>
    </row>
    <row r="6" spans="1:13" ht="19.25" customHeight="1" x14ac:dyDescent="0.45">
      <c r="A6" s="120">
        <v>3</v>
      </c>
      <c r="B6" s="25"/>
      <c r="C6" s="28"/>
      <c r="D6" s="160" t="s">
        <v>30</v>
      </c>
      <c r="E6" s="135" t="s">
        <v>31</v>
      </c>
      <c r="F6" s="136"/>
      <c r="G6" s="137" t="s">
        <v>32</v>
      </c>
      <c r="H6" s="120" t="s">
        <v>21</v>
      </c>
      <c r="I6" s="138">
        <v>0.83779999999999999</v>
      </c>
      <c r="J6" s="138">
        <v>0.7157</v>
      </c>
      <c r="K6" s="138">
        <v>1</v>
      </c>
      <c r="L6" s="125">
        <f t="shared" si="0"/>
        <v>2.5535000000000001</v>
      </c>
      <c r="M6" s="139" t="s">
        <v>22</v>
      </c>
    </row>
    <row r="7" spans="1:13" ht="19.25" customHeight="1" x14ac:dyDescent="0.45">
      <c r="A7" s="118">
        <v>4</v>
      </c>
      <c r="B7" s="25"/>
      <c r="C7" s="28"/>
      <c r="D7" s="159" t="s">
        <v>16</v>
      </c>
      <c r="E7" s="122" t="s">
        <v>34</v>
      </c>
      <c r="F7" s="123" t="s">
        <v>364</v>
      </c>
      <c r="G7" s="124" t="s">
        <v>35</v>
      </c>
      <c r="H7" s="118" t="s">
        <v>12</v>
      </c>
      <c r="I7" s="125">
        <v>0.80320000000000003</v>
      </c>
      <c r="J7" s="125">
        <v>0.8115</v>
      </c>
      <c r="K7" s="125">
        <v>0.92</v>
      </c>
      <c r="L7" s="125">
        <f t="shared" si="0"/>
        <v>2.5347</v>
      </c>
      <c r="M7" s="126">
        <v>46132</v>
      </c>
    </row>
    <row r="8" spans="1:13" ht="19.25" customHeight="1" x14ac:dyDescent="0.45">
      <c r="A8" s="119">
        <v>5</v>
      </c>
      <c r="B8" s="26"/>
      <c r="C8" s="28"/>
      <c r="D8" s="159" t="s">
        <v>9</v>
      </c>
      <c r="E8" s="122" t="s">
        <v>52</v>
      </c>
      <c r="F8" s="128"/>
      <c r="G8" s="124" t="s">
        <v>24</v>
      </c>
      <c r="H8" s="118" t="s">
        <v>12</v>
      </c>
      <c r="I8" s="125">
        <v>0.88</v>
      </c>
      <c r="J8" s="125">
        <v>0.84030000000000005</v>
      </c>
      <c r="K8" s="125">
        <v>0.7</v>
      </c>
      <c r="L8" s="125">
        <f t="shared" si="0"/>
        <v>2.4203000000000001</v>
      </c>
      <c r="M8" s="126">
        <v>46094</v>
      </c>
    </row>
    <row r="9" spans="1:13" ht="19.25" customHeight="1" x14ac:dyDescent="0.45">
      <c r="A9" s="118">
        <v>6</v>
      </c>
      <c r="B9" s="25"/>
      <c r="C9" s="43"/>
      <c r="D9" s="161" t="s">
        <v>53</v>
      </c>
      <c r="E9" s="129" t="s">
        <v>56</v>
      </c>
      <c r="F9" s="130"/>
      <c r="G9" s="131" t="s">
        <v>57</v>
      </c>
      <c r="H9" s="119" t="s">
        <v>42</v>
      </c>
      <c r="I9" s="132">
        <v>0.90380000000000005</v>
      </c>
      <c r="J9" s="132">
        <v>0.84340000000000004</v>
      </c>
      <c r="K9" s="132">
        <v>0.64</v>
      </c>
      <c r="L9" s="125">
        <f t="shared" si="0"/>
        <v>2.3872</v>
      </c>
      <c r="M9" s="133">
        <v>46104</v>
      </c>
    </row>
    <row r="10" spans="1:13" ht="19.25" customHeight="1" x14ac:dyDescent="0.45">
      <c r="A10" s="119">
        <v>7</v>
      </c>
      <c r="B10" s="25"/>
      <c r="C10" s="43"/>
      <c r="D10" s="161" t="s">
        <v>76</v>
      </c>
      <c r="E10" s="129" t="s">
        <v>114</v>
      </c>
      <c r="F10" s="130"/>
      <c r="G10" s="131" t="s">
        <v>115</v>
      </c>
      <c r="H10" s="119" t="s">
        <v>42</v>
      </c>
      <c r="I10" s="132">
        <v>0.64219999999999999</v>
      </c>
      <c r="J10" s="132">
        <v>0.72840000000000005</v>
      </c>
      <c r="K10" s="132">
        <v>0.72</v>
      </c>
      <c r="L10" s="125">
        <f t="shared" si="0"/>
        <v>2.0906000000000002</v>
      </c>
      <c r="M10" s="133">
        <v>46031</v>
      </c>
    </row>
    <row r="11" spans="1:13" ht="19.25" customHeight="1" x14ac:dyDescent="0.45">
      <c r="A11" s="119">
        <v>8</v>
      </c>
      <c r="B11" s="26"/>
      <c r="C11" s="43"/>
      <c r="D11" s="161" t="s">
        <v>53</v>
      </c>
      <c r="E11" s="129" t="s">
        <v>119</v>
      </c>
      <c r="F11" s="130"/>
      <c r="G11" s="131" t="s">
        <v>115</v>
      </c>
      <c r="H11" s="119" t="s">
        <v>42</v>
      </c>
      <c r="I11" s="132">
        <v>0.76970000000000005</v>
      </c>
      <c r="J11" s="132">
        <v>0.78910000000000002</v>
      </c>
      <c r="K11" s="132">
        <v>0.48</v>
      </c>
      <c r="L11" s="125">
        <f t="shared" si="0"/>
        <v>2.0388000000000002</v>
      </c>
      <c r="M11" s="133">
        <v>46100</v>
      </c>
    </row>
    <row r="12" spans="1:13" ht="19.25" customHeight="1" x14ac:dyDescent="0.45">
      <c r="A12" s="120">
        <v>9</v>
      </c>
      <c r="B12" s="29"/>
      <c r="C12" s="52"/>
      <c r="D12" s="160" t="s">
        <v>130</v>
      </c>
      <c r="E12" s="135" t="s">
        <v>131</v>
      </c>
      <c r="F12" s="136" t="s">
        <v>367</v>
      </c>
      <c r="G12" s="137" t="s">
        <v>132</v>
      </c>
      <c r="H12" s="120" t="s">
        <v>42</v>
      </c>
      <c r="I12" s="138">
        <v>0.54490000000000005</v>
      </c>
      <c r="J12" s="138">
        <v>0.58779999999999999</v>
      </c>
      <c r="K12" s="138">
        <v>0.84</v>
      </c>
      <c r="L12" s="125">
        <f t="shared" si="0"/>
        <v>1.9727000000000001</v>
      </c>
      <c r="M12" s="141">
        <v>45897</v>
      </c>
    </row>
    <row r="13" spans="1:13" ht="19.25" customHeight="1" x14ac:dyDescent="0.45">
      <c r="A13" s="119">
        <v>10</v>
      </c>
      <c r="B13" s="27"/>
      <c r="C13" s="28"/>
      <c r="D13" s="159" t="s">
        <v>16</v>
      </c>
      <c r="E13" s="122" t="s">
        <v>136</v>
      </c>
      <c r="F13" s="128"/>
      <c r="G13" s="124" t="s">
        <v>124</v>
      </c>
      <c r="H13" s="118" t="s">
        <v>42</v>
      </c>
      <c r="I13" s="125">
        <v>0.56320000000000003</v>
      </c>
      <c r="J13" s="125">
        <v>0.64539999999999997</v>
      </c>
      <c r="K13" s="125">
        <v>0.76</v>
      </c>
      <c r="L13" s="125">
        <f t="shared" si="0"/>
        <v>1.9686000000000001</v>
      </c>
      <c r="M13" s="126">
        <v>46121</v>
      </c>
    </row>
    <row r="14" spans="1:13" ht="19.25" customHeight="1" x14ac:dyDescent="0.45">
      <c r="A14" s="119">
        <v>11</v>
      </c>
      <c r="B14" s="26"/>
      <c r="C14" s="28"/>
      <c r="D14" s="159" t="s">
        <v>71</v>
      </c>
      <c r="E14" s="122" t="s">
        <v>141</v>
      </c>
      <c r="F14" s="128" t="s">
        <v>370</v>
      </c>
      <c r="G14" s="124" t="s">
        <v>101</v>
      </c>
      <c r="H14" s="118" t="s">
        <v>42</v>
      </c>
      <c r="I14" s="125">
        <v>0.5968</v>
      </c>
      <c r="J14" s="125">
        <v>0.46650000000000003</v>
      </c>
      <c r="K14" s="125">
        <v>0.86</v>
      </c>
      <c r="L14" s="125">
        <f t="shared" si="0"/>
        <v>1.9232999999999998</v>
      </c>
      <c r="M14" s="126">
        <v>45903</v>
      </c>
    </row>
    <row r="15" spans="1:13" ht="19.25" customHeight="1" x14ac:dyDescent="0.45">
      <c r="A15" s="119">
        <v>12</v>
      </c>
      <c r="B15" s="26"/>
      <c r="C15" s="43"/>
      <c r="D15" s="161" t="s">
        <v>53</v>
      </c>
      <c r="E15" s="129" t="s">
        <v>146</v>
      </c>
      <c r="F15" s="130"/>
      <c r="G15" s="131" t="s">
        <v>147</v>
      </c>
      <c r="H15" s="119" t="s">
        <v>42</v>
      </c>
      <c r="I15" s="132">
        <v>0.71460000000000001</v>
      </c>
      <c r="J15" s="132">
        <v>0.74439999999999995</v>
      </c>
      <c r="K15" s="132">
        <v>0.46</v>
      </c>
      <c r="L15" s="125">
        <f t="shared" si="0"/>
        <v>1.919</v>
      </c>
      <c r="M15" s="133">
        <v>46099</v>
      </c>
    </row>
    <row r="16" spans="1:13" ht="19.25" customHeight="1" x14ac:dyDescent="0.45">
      <c r="A16" s="119">
        <v>13</v>
      </c>
      <c r="B16" s="26"/>
      <c r="C16" s="154"/>
      <c r="D16" s="161" t="s">
        <v>53</v>
      </c>
      <c r="E16" s="129" t="s">
        <v>148</v>
      </c>
      <c r="F16" s="130" t="s">
        <v>149</v>
      </c>
      <c r="G16" s="131" t="s">
        <v>149</v>
      </c>
      <c r="H16" s="119" t="s">
        <v>42</v>
      </c>
      <c r="I16" s="132">
        <v>0.7157</v>
      </c>
      <c r="J16" s="132">
        <v>0.53669999999999995</v>
      </c>
      <c r="K16" s="132">
        <v>0.66</v>
      </c>
      <c r="L16" s="125">
        <f t="shared" si="0"/>
        <v>1.9123999999999999</v>
      </c>
      <c r="M16" s="133">
        <v>45903</v>
      </c>
    </row>
    <row r="17" spans="1:13" ht="19.25" customHeight="1" x14ac:dyDescent="0.45">
      <c r="A17" s="118">
        <v>14</v>
      </c>
      <c r="B17" s="25"/>
      <c r="C17" s="43"/>
      <c r="D17" s="161" t="s">
        <v>174</v>
      </c>
      <c r="E17" s="129" t="s">
        <v>175</v>
      </c>
      <c r="F17" s="130" t="s">
        <v>366</v>
      </c>
      <c r="G17" s="131" t="s">
        <v>124</v>
      </c>
      <c r="H17" s="119" t="s">
        <v>42</v>
      </c>
      <c r="I17" s="132">
        <v>0.58919999999999995</v>
      </c>
      <c r="J17" s="132">
        <v>0.4728</v>
      </c>
      <c r="K17" s="132">
        <v>0.76</v>
      </c>
      <c r="L17" s="125">
        <f t="shared" si="0"/>
        <v>1.8219999999999998</v>
      </c>
      <c r="M17" s="133">
        <v>45965</v>
      </c>
    </row>
    <row r="18" spans="1:13" ht="19.25" customHeight="1" x14ac:dyDescent="0.45">
      <c r="A18" s="118">
        <v>15</v>
      </c>
      <c r="B18" s="25"/>
      <c r="C18" s="43"/>
      <c r="D18" s="161" t="s">
        <v>53</v>
      </c>
      <c r="E18" s="129" t="s">
        <v>188</v>
      </c>
      <c r="F18" s="130" t="s">
        <v>365</v>
      </c>
      <c r="G18" s="131" t="s">
        <v>173</v>
      </c>
      <c r="H18" s="119" t="s">
        <v>42</v>
      </c>
      <c r="I18" s="132">
        <v>0.63570000000000004</v>
      </c>
      <c r="J18" s="132">
        <v>0.55589999999999995</v>
      </c>
      <c r="K18" s="132">
        <v>0.6</v>
      </c>
      <c r="L18" s="125">
        <f t="shared" si="0"/>
        <v>1.7915999999999999</v>
      </c>
      <c r="M18" s="133">
        <v>45903</v>
      </c>
    </row>
    <row r="19" spans="1:13" ht="19.25" customHeight="1" x14ac:dyDescent="0.45">
      <c r="A19" s="119">
        <v>16</v>
      </c>
      <c r="B19" s="26"/>
      <c r="C19" s="43"/>
      <c r="D19" s="161" t="s">
        <v>53</v>
      </c>
      <c r="E19" s="129" t="s">
        <v>197</v>
      </c>
      <c r="F19" s="130" t="s">
        <v>369</v>
      </c>
      <c r="G19" s="131" t="s">
        <v>147</v>
      </c>
      <c r="H19" s="119" t="s">
        <v>42</v>
      </c>
      <c r="I19" s="132">
        <v>0.67349999999999999</v>
      </c>
      <c r="J19" s="132">
        <v>0.5655</v>
      </c>
      <c r="K19" s="132">
        <v>0.52</v>
      </c>
      <c r="L19" s="125">
        <f t="shared" si="0"/>
        <v>1.7589999999999999</v>
      </c>
      <c r="M19" s="133">
        <v>45951</v>
      </c>
    </row>
    <row r="20" spans="1:13" ht="19.25" customHeight="1" x14ac:dyDescent="0.45">
      <c r="A20" s="119">
        <v>17</v>
      </c>
      <c r="B20" s="53"/>
      <c r="C20" s="28"/>
      <c r="D20" s="159" t="s">
        <v>16</v>
      </c>
      <c r="E20" s="122" t="s">
        <v>204</v>
      </c>
      <c r="F20" s="128"/>
      <c r="G20" s="124" t="s">
        <v>205</v>
      </c>
      <c r="H20" s="118" t="s">
        <v>42</v>
      </c>
      <c r="I20" s="125">
        <v>0.46489999999999998</v>
      </c>
      <c r="J20" s="125">
        <v>0.51759999999999995</v>
      </c>
      <c r="K20" s="125">
        <v>0.74</v>
      </c>
      <c r="L20" s="125">
        <f t="shared" si="0"/>
        <v>1.7224999999999999</v>
      </c>
      <c r="M20" s="126">
        <v>46120</v>
      </c>
    </row>
    <row r="21" spans="1:13" ht="19.25" customHeight="1" x14ac:dyDescent="0.45">
      <c r="A21" s="119">
        <v>18</v>
      </c>
      <c r="B21" s="26"/>
      <c r="C21" s="28"/>
      <c r="D21" s="159" t="s">
        <v>71</v>
      </c>
      <c r="E21" s="122" t="s">
        <v>206</v>
      </c>
      <c r="F21" s="128" t="s">
        <v>366</v>
      </c>
      <c r="G21" s="124" t="s">
        <v>124</v>
      </c>
      <c r="H21" s="118" t="s">
        <v>74</v>
      </c>
      <c r="I21" s="125">
        <v>0.4703</v>
      </c>
      <c r="J21" s="125">
        <v>0.40899999999999997</v>
      </c>
      <c r="K21" s="125">
        <v>0.84</v>
      </c>
      <c r="L21" s="125">
        <f t="shared" si="0"/>
        <v>1.7193000000000001</v>
      </c>
      <c r="M21" s="126">
        <v>45903</v>
      </c>
    </row>
    <row r="22" spans="1:13" ht="19.25" customHeight="1" x14ac:dyDescent="0.45">
      <c r="A22" s="119">
        <v>19</v>
      </c>
      <c r="B22" s="26"/>
      <c r="C22" s="43"/>
      <c r="D22" s="161" t="s">
        <v>214</v>
      </c>
      <c r="E22" s="129" t="s">
        <v>215</v>
      </c>
      <c r="F22" s="130" t="s">
        <v>374</v>
      </c>
      <c r="G22" s="131" t="s">
        <v>216</v>
      </c>
      <c r="H22" s="119" t="s">
        <v>42</v>
      </c>
      <c r="I22" s="132">
        <v>0.55889999999999995</v>
      </c>
      <c r="J22" s="132">
        <v>0.42809999999999998</v>
      </c>
      <c r="K22" s="132">
        <v>0.7</v>
      </c>
      <c r="L22" s="125">
        <f t="shared" si="0"/>
        <v>1.6869999999999998</v>
      </c>
      <c r="M22" s="133">
        <v>45904</v>
      </c>
    </row>
    <row r="23" spans="1:13" ht="19.25" customHeight="1" x14ac:dyDescent="0.45">
      <c r="A23" s="119">
        <v>20</v>
      </c>
      <c r="B23" s="54"/>
      <c r="C23" s="43"/>
      <c r="D23" s="161" t="s">
        <v>176</v>
      </c>
      <c r="E23" s="129" t="s">
        <v>217</v>
      </c>
      <c r="F23" s="130" t="s">
        <v>375</v>
      </c>
      <c r="G23" s="131" t="s">
        <v>218</v>
      </c>
      <c r="H23" s="119" t="s">
        <v>42</v>
      </c>
      <c r="I23" s="132">
        <v>0.65300000000000002</v>
      </c>
      <c r="J23" s="132">
        <v>0.4728</v>
      </c>
      <c r="K23" s="132">
        <v>0.56000000000000005</v>
      </c>
      <c r="L23" s="125">
        <f t="shared" si="0"/>
        <v>1.6858</v>
      </c>
      <c r="M23" s="133">
        <v>45903</v>
      </c>
    </row>
    <row r="24" spans="1:13" ht="19.25" customHeight="1" x14ac:dyDescent="0.45">
      <c r="A24" s="118">
        <v>21</v>
      </c>
      <c r="B24" s="25"/>
      <c r="C24" s="43"/>
      <c r="D24" s="161" t="s">
        <v>53</v>
      </c>
      <c r="E24" s="129" t="s">
        <v>222</v>
      </c>
      <c r="F24" s="130" t="s">
        <v>366</v>
      </c>
      <c r="G24" s="131" t="s">
        <v>124</v>
      </c>
      <c r="H24" s="119" t="s">
        <v>42</v>
      </c>
      <c r="I24" s="132">
        <v>0.63460000000000005</v>
      </c>
      <c r="J24" s="132">
        <v>0.51439999999999997</v>
      </c>
      <c r="K24" s="132">
        <v>0.52</v>
      </c>
      <c r="L24" s="125">
        <f t="shared" si="0"/>
        <v>1.669</v>
      </c>
      <c r="M24" s="133">
        <v>45903</v>
      </c>
    </row>
    <row r="25" spans="1:13" ht="19.25" customHeight="1" x14ac:dyDescent="0.45">
      <c r="A25" s="121">
        <v>22</v>
      </c>
      <c r="B25" s="26"/>
      <c r="C25" s="155"/>
      <c r="D25" s="162" t="s">
        <v>128</v>
      </c>
      <c r="E25" s="142" t="s">
        <v>228</v>
      </c>
      <c r="F25" s="143"/>
      <c r="G25" s="144" t="s">
        <v>173</v>
      </c>
      <c r="H25" s="121" t="s">
        <v>42</v>
      </c>
      <c r="I25" s="145">
        <v>0.52</v>
      </c>
      <c r="J25" s="145">
        <v>0.47599999999999998</v>
      </c>
      <c r="K25" s="145">
        <v>0.64</v>
      </c>
      <c r="L25" s="125">
        <f t="shared" si="0"/>
        <v>1.6360000000000001</v>
      </c>
      <c r="M25" s="146">
        <v>46038</v>
      </c>
    </row>
    <row r="26" spans="1:13" ht="19.25" customHeight="1" x14ac:dyDescent="0.45">
      <c r="A26" s="121">
        <v>23</v>
      </c>
      <c r="B26" s="26"/>
      <c r="C26" s="155"/>
      <c r="D26" s="162" t="s">
        <v>128</v>
      </c>
      <c r="E26" s="142" t="s">
        <v>229</v>
      </c>
      <c r="F26" s="143"/>
      <c r="G26" s="144" t="s">
        <v>127</v>
      </c>
      <c r="H26" s="121" t="s">
        <v>42</v>
      </c>
      <c r="I26" s="145">
        <v>0.53620000000000001</v>
      </c>
      <c r="J26" s="145">
        <v>0.38979999999999998</v>
      </c>
      <c r="K26" s="145">
        <v>0.7</v>
      </c>
      <c r="L26" s="125">
        <f t="shared" si="0"/>
        <v>1.6259999999999999</v>
      </c>
      <c r="M26" s="146">
        <v>46036</v>
      </c>
    </row>
    <row r="27" spans="1:13" ht="19.25" customHeight="1" x14ac:dyDescent="0.45">
      <c r="A27" s="118">
        <v>24</v>
      </c>
      <c r="B27" s="25"/>
      <c r="C27" s="28"/>
      <c r="D27" s="159" t="s">
        <v>239</v>
      </c>
      <c r="E27" s="122" t="s">
        <v>240</v>
      </c>
      <c r="F27" s="128" t="s">
        <v>377</v>
      </c>
      <c r="G27" s="124" t="s">
        <v>147</v>
      </c>
      <c r="H27" s="118" t="s">
        <v>42</v>
      </c>
      <c r="I27" s="125">
        <v>0.38700000000000001</v>
      </c>
      <c r="J27" s="125">
        <v>0.34189999999999998</v>
      </c>
      <c r="K27" s="125">
        <v>0.82</v>
      </c>
      <c r="L27" s="125">
        <f t="shared" si="0"/>
        <v>1.5488999999999999</v>
      </c>
      <c r="M27" s="126">
        <v>45974</v>
      </c>
    </row>
    <row r="28" spans="1:13" ht="19.25" customHeight="1" x14ac:dyDescent="0.45">
      <c r="A28" s="119">
        <v>25</v>
      </c>
      <c r="B28" s="26"/>
      <c r="C28" s="43"/>
      <c r="D28" s="161" t="s">
        <v>247</v>
      </c>
      <c r="E28" s="129" t="s">
        <v>248</v>
      </c>
      <c r="F28" s="130"/>
      <c r="G28" s="131" t="s">
        <v>115</v>
      </c>
      <c r="H28" s="119" t="s">
        <v>42</v>
      </c>
      <c r="I28" s="132">
        <v>0.47460000000000002</v>
      </c>
      <c r="J28" s="132">
        <v>0.4728</v>
      </c>
      <c r="K28" s="132">
        <v>0.56000000000000005</v>
      </c>
      <c r="L28" s="125">
        <f t="shared" si="0"/>
        <v>1.5074000000000001</v>
      </c>
      <c r="M28" s="133">
        <v>46134</v>
      </c>
    </row>
    <row r="29" spans="1:13" ht="19.25" customHeight="1" x14ac:dyDescent="0.45">
      <c r="A29" s="118">
        <v>26</v>
      </c>
      <c r="B29" s="25"/>
      <c r="C29" s="28"/>
      <c r="D29" s="159" t="s">
        <v>162</v>
      </c>
      <c r="E29" s="122" t="s">
        <v>249</v>
      </c>
      <c r="F29" s="128" t="s">
        <v>376</v>
      </c>
      <c r="G29" s="124" t="s">
        <v>218</v>
      </c>
      <c r="H29" s="118" t="s">
        <v>42</v>
      </c>
      <c r="I29" s="125">
        <v>0.28970000000000001</v>
      </c>
      <c r="J29" s="125">
        <v>0.30990000000000001</v>
      </c>
      <c r="K29" s="125">
        <v>0.9</v>
      </c>
      <c r="L29" s="125">
        <f t="shared" si="0"/>
        <v>1.4996</v>
      </c>
      <c r="M29" s="126">
        <v>45903</v>
      </c>
    </row>
    <row r="30" spans="1:13" ht="19.25" customHeight="1" x14ac:dyDescent="0.45">
      <c r="A30" s="119">
        <v>27</v>
      </c>
      <c r="B30" s="26"/>
      <c r="C30" s="28"/>
      <c r="D30" s="159" t="s">
        <v>133</v>
      </c>
      <c r="E30" s="122" t="s">
        <v>255</v>
      </c>
      <c r="F30" s="128" t="s">
        <v>373</v>
      </c>
      <c r="G30" s="124" t="s">
        <v>256</v>
      </c>
      <c r="H30" s="118" t="s">
        <v>42</v>
      </c>
      <c r="I30" s="125">
        <v>0.4022</v>
      </c>
      <c r="J30" s="125">
        <v>0.37380000000000002</v>
      </c>
      <c r="K30" s="125">
        <v>0.72</v>
      </c>
      <c r="L30" s="125">
        <f t="shared" si="0"/>
        <v>1.496</v>
      </c>
      <c r="M30" s="126">
        <v>45905</v>
      </c>
    </row>
    <row r="31" spans="1:13" ht="19.25" customHeight="1" x14ac:dyDescent="0.45">
      <c r="A31" s="118">
        <v>28</v>
      </c>
      <c r="B31" s="25"/>
      <c r="C31" s="28"/>
      <c r="D31" s="159" t="s">
        <v>261</v>
      </c>
      <c r="E31" s="122" t="s">
        <v>262</v>
      </c>
      <c r="F31" s="128" t="s">
        <v>378</v>
      </c>
      <c r="G31" s="124" t="s">
        <v>263</v>
      </c>
      <c r="H31" s="118" t="s">
        <v>42</v>
      </c>
      <c r="I31" s="125">
        <v>0.34489999999999998</v>
      </c>
      <c r="J31" s="125">
        <v>0.29709999999999998</v>
      </c>
      <c r="K31" s="125">
        <v>0.82</v>
      </c>
      <c r="L31" s="125">
        <f t="shared" si="0"/>
        <v>1.4619999999999997</v>
      </c>
      <c r="M31" s="126">
        <v>45902</v>
      </c>
    </row>
    <row r="32" spans="1:13" ht="19.25" customHeight="1" x14ac:dyDescent="0.45">
      <c r="A32" s="118">
        <v>29</v>
      </c>
      <c r="B32" s="25"/>
      <c r="C32" s="43"/>
      <c r="D32" s="161" t="s">
        <v>166</v>
      </c>
      <c r="E32" s="129" t="s">
        <v>271</v>
      </c>
      <c r="F32" s="130" t="s">
        <v>272</v>
      </c>
      <c r="G32" s="131" t="s">
        <v>272</v>
      </c>
      <c r="H32" s="119" t="s">
        <v>42</v>
      </c>
      <c r="I32" s="132">
        <v>0.47889999999999999</v>
      </c>
      <c r="J32" s="132">
        <v>0.40260000000000001</v>
      </c>
      <c r="K32" s="132">
        <v>0.56000000000000005</v>
      </c>
      <c r="L32" s="125">
        <f t="shared" si="0"/>
        <v>1.4415</v>
      </c>
      <c r="M32" s="133">
        <v>45912</v>
      </c>
    </row>
    <row r="33" spans="1:13" ht="19.25" customHeight="1" x14ac:dyDescent="0.45">
      <c r="A33" s="120">
        <v>30</v>
      </c>
      <c r="B33" s="29"/>
      <c r="C33" s="52"/>
      <c r="D33" s="163" t="s">
        <v>277</v>
      </c>
      <c r="E33" s="135" t="s">
        <v>278</v>
      </c>
      <c r="F33" s="136" t="s">
        <v>379</v>
      </c>
      <c r="G33" s="137" t="s">
        <v>231</v>
      </c>
      <c r="H33" s="120" t="s">
        <v>42</v>
      </c>
      <c r="I33" s="138">
        <v>0.33950000000000002</v>
      </c>
      <c r="J33" s="138">
        <v>0.34820000000000001</v>
      </c>
      <c r="K33" s="138">
        <v>0.72</v>
      </c>
      <c r="L33" s="125">
        <f t="shared" si="0"/>
        <v>1.4077</v>
      </c>
      <c r="M33" s="141">
        <v>45902</v>
      </c>
    </row>
    <row r="34" spans="1:13" ht="19.25" customHeight="1" x14ac:dyDescent="0.45">
      <c r="A34" s="119">
        <v>31</v>
      </c>
      <c r="B34" s="26"/>
      <c r="C34" s="43"/>
      <c r="D34" s="161" t="s">
        <v>320</v>
      </c>
      <c r="E34" s="129" t="s">
        <v>321</v>
      </c>
      <c r="F34" s="130"/>
      <c r="G34" s="131" t="s">
        <v>147</v>
      </c>
      <c r="H34" s="119" t="s">
        <v>42</v>
      </c>
      <c r="I34" s="132">
        <v>0.34699999999999998</v>
      </c>
      <c r="J34" s="132">
        <v>0.33860000000000001</v>
      </c>
      <c r="K34" s="132">
        <v>0.34</v>
      </c>
      <c r="L34" s="125">
        <f t="shared" si="0"/>
        <v>1.0256000000000001</v>
      </c>
      <c r="M34" s="133">
        <v>46119</v>
      </c>
    </row>
    <row r="35" spans="1:13" ht="19.25" customHeight="1" x14ac:dyDescent="0.45">
      <c r="A35" s="119">
        <v>32</v>
      </c>
      <c r="B35" s="26"/>
      <c r="C35" s="214"/>
      <c r="D35" s="161" t="s">
        <v>53</v>
      </c>
      <c r="E35" s="129" t="s">
        <v>329</v>
      </c>
      <c r="F35" s="130" t="s">
        <v>149</v>
      </c>
      <c r="G35" s="131" t="s">
        <v>149</v>
      </c>
      <c r="H35" s="119" t="s">
        <v>42</v>
      </c>
      <c r="I35" s="132">
        <v>6.59E-2</v>
      </c>
      <c r="J35" s="132">
        <v>0.08</v>
      </c>
      <c r="K35" s="132">
        <v>0.54</v>
      </c>
      <c r="L35" s="125">
        <f t="shared" si="0"/>
        <v>0.68590000000000007</v>
      </c>
      <c r="M35" s="133">
        <v>45926</v>
      </c>
    </row>
  </sheetData>
  <mergeCells count="3">
    <mergeCell ref="B3:D3"/>
    <mergeCell ref="A1:M1"/>
    <mergeCell ref="A2:M2"/>
  </mergeCells>
  <phoneticPr fontId="1" type="noConversion"/>
  <conditionalFormatting sqref="A4:A17 A32">
    <cfRule type="duplicateValues" priority="78"/>
  </conditionalFormatting>
  <conditionalFormatting sqref="A18">
    <cfRule type="duplicateValues" priority="77"/>
  </conditionalFormatting>
  <conditionalFormatting sqref="A19">
    <cfRule type="duplicateValues" priority="76"/>
  </conditionalFormatting>
  <conditionalFormatting sqref="A20:A23">
    <cfRule type="duplicateValues" priority="4"/>
  </conditionalFormatting>
  <conditionalFormatting sqref="A24">
    <cfRule type="duplicateValues" priority="80"/>
  </conditionalFormatting>
  <conditionalFormatting sqref="A25:A26">
    <cfRule type="duplicateValues" priority="5"/>
  </conditionalFormatting>
  <conditionalFormatting sqref="A27">
    <cfRule type="duplicateValues" priority="72"/>
  </conditionalFormatting>
  <conditionalFormatting sqref="A28">
    <cfRule type="duplicateValues" priority="81"/>
  </conditionalFormatting>
  <conditionalFormatting sqref="A29">
    <cfRule type="duplicateValues" priority="82"/>
  </conditionalFormatting>
  <conditionalFormatting sqref="A30">
    <cfRule type="duplicateValues" priority="83"/>
  </conditionalFormatting>
  <conditionalFormatting sqref="A31">
    <cfRule type="duplicateValues" priority="71"/>
  </conditionalFormatting>
  <conditionalFormatting sqref="A33">
    <cfRule type="duplicateValues" priority="23"/>
  </conditionalFormatting>
  <conditionalFormatting sqref="A34">
    <cfRule type="duplicateValues" priority="22"/>
  </conditionalFormatting>
  <conditionalFormatting sqref="A35">
    <cfRule type="duplicateValues" priority="21"/>
  </conditionalFormatting>
  <conditionalFormatting sqref="E3:E5 E7:E17 E32">
    <cfRule type="duplicateValues" priority="100"/>
  </conditionalFormatting>
  <conditionalFormatting sqref="E6">
    <cfRule type="duplicateValues" priority="69"/>
  </conditionalFormatting>
  <conditionalFormatting sqref="E18">
    <cfRule type="duplicateValues" priority="99"/>
  </conditionalFormatting>
  <conditionalFormatting sqref="E19">
    <cfRule type="duplicateValues" priority="98"/>
  </conditionalFormatting>
  <conditionalFormatting sqref="E20">
    <cfRule type="duplicateValues" priority="97"/>
  </conditionalFormatting>
  <conditionalFormatting sqref="E21:E22">
    <cfRule type="duplicateValues" priority="101"/>
  </conditionalFormatting>
  <conditionalFormatting sqref="E23">
    <cfRule type="duplicateValues" priority="93"/>
  </conditionalFormatting>
  <conditionalFormatting sqref="E24:E25">
    <cfRule type="duplicateValues" priority="103"/>
  </conditionalFormatting>
  <conditionalFormatting sqref="E26">
    <cfRule type="duplicateValues" priority="90"/>
  </conditionalFormatting>
  <conditionalFormatting sqref="E27">
    <cfRule type="duplicateValues" priority="88"/>
  </conditionalFormatting>
  <conditionalFormatting sqref="E28">
    <cfRule type="duplicateValues" priority="105"/>
  </conditionalFormatting>
  <conditionalFormatting sqref="E29">
    <cfRule type="duplicateValues" priority="107"/>
  </conditionalFormatting>
  <conditionalFormatting sqref="E30">
    <cfRule type="duplicateValues" priority="108"/>
  </conditionalFormatting>
  <conditionalFormatting sqref="E31">
    <cfRule type="duplicateValues" priority="86"/>
  </conditionalFormatting>
  <conditionalFormatting sqref="E33">
    <cfRule type="duplicateValues" priority="28"/>
  </conditionalFormatting>
  <conditionalFormatting sqref="E34">
    <cfRule type="duplicateValues" priority="26"/>
  </conditionalFormatting>
  <conditionalFormatting sqref="E35">
    <cfRule type="duplicateValues" priority="24"/>
  </conditionalFormatting>
  <conditionalFormatting sqref="G4">
    <cfRule type="duplicateValues" priority="3"/>
  </conditionalFormatting>
  <conditionalFormatting sqref="G5">
    <cfRule type="duplicateValues" priority="2"/>
  </conditionalFormatting>
  <conditionalFormatting sqref="G6">
    <cfRule type="duplicateValues" priority="70"/>
  </conditionalFormatting>
  <conditionalFormatting sqref="G7 G9:G17 G32">
    <cfRule type="duplicateValues" priority="110"/>
  </conditionalFormatting>
  <conditionalFormatting sqref="G8">
    <cfRule type="duplicateValues" priority="1"/>
  </conditionalFormatting>
  <conditionalFormatting sqref="G18">
    <cfRule type="duplicateValues" priority="96"/>
  </conditionalFormatting>
  <conditionalFormatting sqref="G19">
    <cfRule type="duplicateValues" priority="95"/>
  </conditionalFormatting>
  <conditionalFormatting sqref="G20">
    <cfRule type="duplicateValues" priority="94"/>
  </conditionalFormatting>
  <conditionalFormatting sqref="G21:G22">
    <cfRule type="duplicateValues" priority="102"/>
  </conditionalFormatting>
  <conditionalFormatting sqref="G23">
    <cfRule type="duplicateValues" priority="92"/>
  </conditionalFormatting>
  <conditionalFormatting sqref="G24:G25">
    <cfRule type="duplicateValues" priority="104"/>
  </conditionalFormatting>
  <conditionalFormatting sqref="G26">
    <cfRule type="duplicateValues" priority="91"/>
  </conditionalFormatting>
  <conditionalFormatting sqref="G27">
    <cfRule type="duplicateValues" priority="89"/>
  </conditionalFormatting>
  <conditionalFormatting sqref="G28">
    <cfRule type="duplicateValues" priority="106"/>
  </conditionalFormatting>
  <conditionalFormatting sqref="G29">
    <cfRule type="duplicateValues" priority="87"/>
  </conditionalFormatting>
  <conditionalFormatting sqref="G30">
    <cfRule type="duplicateValues" priority="109"/>
  </conditionalFormatting>
  <conditionalFormatting sqref="G31">
    <cfRule type="duplicateValues" priority="84"/>
  </conditionalFormatting>
  <conditionalFormatting sqref="G33">
    <cfRule type="duplicateValues" priority="29"/>
  </conditionalFormatting>
  <conditionalFormatting sqref="G34">
    <cfRule type="duplicateValues" priority="27"/>
  </conditionalFormatting>
  <conditionalFormatting sqref="G35">
    <cfRule type="duplicateValues" priority="25"/>
  </conditionalFormatting>
  <conditionalFormatting sqref="I4:M35">
    <cfRule type="cellIs" dxfId="9" priority="19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69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4"/>
  <sheetViews>
    <sheetView zoomScale="70" zoomScaleNormal="70" zoomScaleSheetLayoutView="70" zoomScalePageLayoutView="55" workbookViewId="0">
      <selection activeCell="G96" sqref="G96"/>
    </sheetView>
  </sheetViews>
  <sheetFormatPr defaultColWidth="8.796875" defaultRowHeight="16.149999999999999" x14ac:dyDescent="0.45"/>
  <cols>
    <col min="1" max="1" width="5" style="293" customWidth="1"/>
    <col min="2" max="2" width="3.9296875" style="315" customWidth="1"/>
    <col min="3" max="3" width="19.53125" style="316" customWidth="1"/>
    <col min="4" max="4" width="34.53125" style="316" customWidth="1"/>
    <col min="5" max="5" width="24.46484375" style="316" hidden="1" customWidth="1"/>
    <col min="6" max="7" width="18.53125" style="316" customWidth="1"/>
    <col min="8" max="8" width="22.53125" style="316" customWidth="1"/>
    <col min="9" max="9" width="15.53125" style="316" customWidth="1"/>
    <col min="10" max="10" width="16.53125" style="316" customWidth="1"/>
    <col min="11" max="11" width="11.46484375" style="316" hidden="1" customWidth="1"/>
    <col min="12" max="12" width="8.796875" style="315" customWidth="1"/>
    <col min="13" max="16384" width="8.796875" style="315"/>
  </cols>
  <sheetData>
    <row r="1" spans="1:11" ht="83" customHeight="1" x14ac:dyDescent="0.45">
      <c r="A1" s="438" t="s">
        <v>382</v>
      </c>
      <c r="B1" s="432"/>
      <c r="C1" s="427"/>
      <c r="D1" s="427"/>
      <c r="E1" s="427"/>
      <c r="F1" s="427"/>
      <c r="G1" s="427"/>
      <c r="H1" s="427"/>
      <c r="I1" s="427"/>
      <c r="J1" s="427"/>
    </row>
    <row r="2" spans="1:11" ht="21" customHeight="1" x14ac:dyDescent="0.5">
      <c r="A2" s="439" t="s">
        <v>393</v>
      </c>
      <c r="B2" s="432"/>
      <c r="C2" s="427"/>
      <c r="D2" s="427"/>
      <c r="E2" s="427"/>
      <c r="F2" s="427"/>
      <c r="G2" s="427"/>
      <c r="H2" s="427"/>
      <c r="I2" s="427"/>
      <c r="J2" s="427"/>
    </row>
    <row r="3" spans="1:11" ht="44" customHeight="1" x14ac:dyDescent="0.45">
      <c r="A3" s="309"/>
      <c r="B3" s="440" t="s">
        <v>1</v>
      </c>
      <c r="C3" s="441"/>
      <c r="D3" s="298" t="s">
        <v>2</v>
      </c>
      <c r="E3" s="298" t="s">
        <v>3</v>
      </c>
      <c r="F3" s="298" t="s">
        <v>3</v>
      </c>
      <c r="G3" s="298" t="s">
        <v>4</v>
      </c>
      <c r="H3" s="298" t="s">
        <v>394</v>
      </c>
      <c r="I3" s="298" t="s">
        <v>352</v>
      </c>
      <c r="J3" s="298" t="s">
        <v>383</v>
      </c>
    </row>
    <row r="4" spans="1:11" ht="20" customHeight="1" x14ac:dyDescent="0.45">
      <c r="A4" s="16">
        <v>1</v>
      </c>
      <c r="B4" s="300"/>
      <c r="C4" s="16" t="s">
        <v>130</v>
      </c>
      <c r="D4" s="295" t="s">
        <v>131</v>
      </c>
      <c r="E4" s="136" t="s">
        <v>367</v>
      </c>
      <c r="F4" s="137" t="s">
        <v>132</v>
      </c>
      <c r="G4" s="120" t="s">
        <v>42</v>
      </c>
      <c r="H4" s="138">
        <v>0.8679</v>
      </c>
      <c r="I4" s="322">
        <v>45891</v>
      </c>
      <c r="J4" s="139" t="s">
        <v>387</v>
      </c>
      <c r="K4" s="210" t="e">
        <f>H4+#REF!</f>
        <v>#REF!</v>
      </c>
    </row>
    <row r="5" spans="1:11" ht="20" customHeight="1" x14ac:dyDescent="0.45">
      <c r="A5" s="3">
        <v>2</v>
      </c>
      <c r="B5" s="299"/>
      <c r="C5" s="3" t="s">
        <v>71</v>
      </c>
      <c r="D5" s="294" t="s">
        <v>141</v>
      </c>
      <c r="E5" s="128" t="s">
        <v>370</v>
      </c>
      <c r="F5" s="124" t="s">
        <v>101</v>
      </c>
      <c r="G5" s="118" t="s">
        <v>74</v>
      </c>
      <c r="H5" s="125">
        <v>0.83020000000000005</v>
      </c>
      <c r="I5" s="320">
        <v>45489</v>
      </c>
      <c r="J5" s="126">
        <v>46237</v>
      </c>
      <c r="K5" s="210" t="e">
        <f>H5+#REF!</f>
        <v>#REF!</v>
      </c>
    </row>
    <row r="6" spans="1:11" ht="20" customHeight="1" x14ac:dyDescent="0.45">
      <c r="A6" s="3">
        <v>3</v>
      </c>
      <c r="B6" s="299"/>
      <c r="C6" s="3" t="s">
        <v>162</v>
      </c>
      <c r="D6" s="294" t="s">
        <v>249</v>
      </c>
      <c r="E6" s="128" t="s">
        <v>376</v>
      </c>
      <c r="F6" s="124" t="s">
        <v>218</v>
      </c>
      <c r="G6" s="118" t="s">
        <v>42</v>
      </c>
      <c r="H6" s="125">
        <v>0.62260000000000004</v>
      </c>
      <c r="I6" s="320">
        <v>45756</v>
      </c>
      <c r="J6" s="126">
        <v>46241</v>
      </c>
      <c r="K6" s="210" t="e">
        <f>H6+#REF!</f>
        <v>#REF!</v>
      </c>
    </row>
    <row r="7" spans="1:11" ht="20" customHeight="1" x14ac:dyDescent="0.45">
      <c r="A7" s="9">
        <v>4</v>
      </c>
      <c r="B7" s="302"/>
      <c r="C7" s="9" t="s">
        <v>53</v>
      </c>
      <c r="D7" s="303" t="s">
        <v>56</v>
      </c>
      <c r="E7" s="304"/>
      <c r="F7" s="305" t="s">
        <v>57</v>
      </c>
      <c r="G7" s="306" t="s">
        <v>42</v>
      </c>
      <c r="H7" s="307">
        <v>0.49059999999999998</v>
      </c>
      <c r="I7" s="324">
        <v>46077</v>
      </c>
      <c r="J7" s="308">
        <v>46232</v>
      </c>
      <c r="K7" s="210" t="e">
        <f>H7+#REF!</f>
        <v>#REF!</v>
      </c>
    </row>
    <row r="8" spans="1:11" ht="20" customHeight="1" x14ac:dyDescent="0.45">
      <c r="A8" s="9">
        <v>5</v>
      </c>
      <c r="B8" s="302"/>
      <c r="C8" s="9" t="s">
        <v>53</v>
      </c>
      <c r="D8" s="297" t="s">
        <v>148</v>
      </c>
      <c r="E8" s="130" t="s">
        <v>149</v>
      </c>
      <c r="F8" s="131" t="s">
        <v>149</v>
      </c>
      <c r="G8" s="119" t="s">
        <v>42</v>
      </c>
      <c r="H8" s="132">
        <v>0.434</v>
      </c>
      <c r="I8" s="321">
        <v>45867</v>
      </c>
      <c r="J8" s="308">
        <v>46232</v>
      </c>
      <c r="K8" s="210" t="e">
        <f>H8+#REF!</f>
        <v>#REF!</v>
      </c>
    </row>
    <row r="9" spans="1:11" ht="20" customHeight="1" x14ac:dyDescent="0.45">
      <c r="A9" s="9">
        <v>6</v>
      </c>
      <c r="B9" s="302"/>
      <c r="C9" s="9" t="s">
        <v>174</v>
      </c>
      <c r="D9" s="297" t="s">
        <v>175</v>
      </c>
      <c r="E9" s="130" t="s">
        <v>366</v>
      </c>
      <c r="F9" s="131" t="s">
        <v>124</v>
      </c>
      <c r="G9" s="119" t="s">
        <v>42</v>
      </c>
      <c r="H9" s="132">
        <v>0.52829999999999999</v>
      </c>
      <c r="I9" s="321">
        <v>45948</v>
      </c>
      <c r="J9" s="308">
        <v>46233</v>
      </c>
      <c r="K9" s="210" t="e">
        <f>H9+#REF!</f>
        <v>#REF!</v>
      </c>
    </row>
    <row r="10" spans="1:11" ht="20" customHeight="1" x14ac:dyDescent="0.45">
      <c r="A10" s="9">
        <v>7</v>
      </c>
      <c r="B10" s="302"/>
      <c r="C10" s="9" t="s">
        <v>176</v>
      </c>
      <c r="D10" s="297" t="s">
        <v>217</v>
      </c>
      <c r="E10" s="130" t="s">
        <v>375</v>
      </c>
      <c r="F10" s="131" t="s">
        <v>218</v>
      </c>
      <c r="G10" s="119" t="s">
        <v>42</v>
      </c>
      <c r="H10" s="132">
        <v>0.47170000000000001</v>
      </c>
      <c r="I10" s="321">
        <v>45813</v>
      </c>
      <c r="J10" s="308">
        <v>46237</v>
      </c>
      <c r="K10" s="210" t="e">
        <f>H10+#REF!</f>
        <v>#REF!</v>
      </c>
    </row>
    <row r="11" spans="1:11" ht="20" customHeight="1" x14ac:dyDescent="0.45">
      <c r="A11" s="3">
        <v>8</v>
      </c>
      <c r="B11" s="299"/>
      <c r="C11" s="3" t="s">
        <v>239</v>
      </c>
      <c r="D11" s="294" t="s">
        <v>240</v>
      </c>
      <c r="E11" s="128" t="s">
        <v>377</v>
      </c>
      <c r="F11" s="124" t="s">
        <v>147</v>
      </c>
      <c r="G11" s="118" t="s">
        <v>42</v>
      </c>
      <c r="H11" s="125">
        <v>0.66039999999999999</v>
      </c>
      <c r="I11" s="320">
        <v>45707</v>
      </c>
      <c r="J11" s="126">
        <v>46241</v>
      </c>
      <c r="K11" s="210" t="e">
        <f>H11+#REF!</f>
        <v>#REF!</v>
      </c>
    </row>
    <row r="12" spans="1:11" ht="20" customHeight="1" x14ac:dyDescent="0.45">
      <c r="A12" s="156">
        <v>9</v>
      </c>
      <c r="B12" s="301"/>
      <c r="C12" s="156" t="s">
        <v>128</v>
      </c>
      <c r="D12" s="296" t="s">
        <v>228</v>
      </c>
      <c r="E12" s="143"/>
      <c r="F12" s="144" t="s">
        <v>173</v>
      </c>
      <c r="G12" s="121" t="s">
        <v>42</v>
      </c>
      <c r="H12" s="145">
        <v>0.64149999999999996</v>
      </c>
      <c r="I12" s="323">
        <v>45993</v>
      </c>
      <c r="J12" s="250">
        <v>46238</v>
      </c>
      <c r="K12" s="210" t="e">
        <f>H12+#REF!</f>
        <v>#REF!</v>
      </c>
    </row>
    <row r="13" spans="1:11" ht="20" customHeight="1" x14ac:dyDescent="0.45">
      <c r="A13" s="9">
        <v>10</v>
      </c>
      <c r="B13" s="302"/>
      <c r="C13" s="9" t="s">
        <v>53</v>
      </c>
      <c r="D13" s="297" t="s">
        <v>188</v>
      </c>
      <c r="E13" s="130" t="s">
        <v>365</v>
      </c>
      <c r="F13" s="131" t="s">
        <v>173</v>
      </c>
      <c r="G13" s="119" t="s">
        <v>42</v>
      </c>
      <c r="H13" s="132">
        <v>0.56599999999999995</v>
      </c>
      <c r="I13" s="321">
        <v>45775</v>
      </c>
      <c r="J13" s="133">
        <v>46232</v>
      </c>
      <c r="K13" s="210" t="e">
        <f>H13+#REF!</f>
        <v>#REF!</v>
      </c>
    </row>
    <row r="14" spans="1:11" ht="20" customHeight="1" x14ac:dyDescent="0.45">
      <c r="A14" s="3">
        <v>11</v>
      </c>
      <c r="B14" s="299"/>
      <c r="C14" s="3" t="s">
        <v>13</v>
      </c>
      <c r="D14" s="294" t="s">
        <v>29</v>
      </c>
      <c r="E14" s="128"/>
      <c r="F14" s="124" t="s">
        <v>15</v>
      </c>
      <c r="G14" s="118" t="s">
        <v>12</v>
      </c>
      <c r="H14" s="125">
        <v>0.96230000000000004</v>
      </c>
      <c r="I14" s="320">
        <v>46170</v>
      </c>
      <c r="J14" s="127">
        <v>46231</v>
      </c>
      <c r="K14" s="210" t="e">
        <f>H14+#REF!</f>
        <v>#REF!</v>
      </c>
    </row>
    <row r="15" spans="1:11" ht="20" customHeight="1" x14ac:dyDescent="0.45">
      <c r="A15" s="3">
        <v>12</v>
      </c>
      <c r="B15" s="299"/>
      <c r="C15" s="3" t="s">
        <v>16</v>
      </c>
      <c r="D15" s="294" t="s">
        <v>136</v>
      </c>
      <c r="E15" s="128"/>
      <c r="F15" s="124" t="s">
        <v>124</v>
      </c>
      <c r="G15" s="118" t="s">
        <v>42</v>
      </c>
      <c r="H15" s="125">
        <v>0.92449999999999999</v>
      </c>
      <c r="I15" s="320">
        <v>46114</v>
      </c>
      <c r="J15" s="126">
        <v>46232</v>
      </c>
      <c r="K15" s="210" t="e">
        <f>H15+#REF!</f>
        <v>#REF!</v>
      </c>
    </row>
    <row r="16" spans="1:11" ht="20" customHeight="1" x14ac:dyDescent="0.45">
      <c r="A16" s="3">
        <v>13</v>
      </c>
      <c r="B16" s="299"/>
      <c r="C16" s="3" t="s">
        <v>133</v>
      </c>
      <c r="D16" s="294" t="s">
        <v>255</v>
      </c>
      <c r="E16" s="128" t="s">
        <v>373</v>
      </c>
      <c r="F16" s="124" t="s">
        <v>256</v>
      </c>
      <c r="G16" s="118" t="s">
        <v>42</v>
      </c>
      <c r="H16" s="125">
        <v>0.58489999999999998</v>
      </c>
      <c r="I16" s="320">
        <v>45881</v>
      </c>
      <c r="J16" s="126">
        <v>46234</v>
      </c>
      <c r="K16" s="210" t="e">
        <f>H16+#REF!</f>
        <v>#REF!</v>
      </c>
    </row>
    <row r="17" spans="1:11" ht="20" customHeight="1" x14ac:dyDescent="0.45">
      <c r="A17" s="156">
        <v>14</v>
      </c>
      <c r="B17" s="301"/>
      <c r="C17" s="156" t="s">
        <v>128</v>
      </c>
      <c r="D17" s="296" t="s">
        <v>229</v>
      </c>
      <c r="E17" s="143"/>
      <c r="F17" s="144" t="s">
        <v>127</v>
      </c>
      <c r="G17" s="121" t="s">
        <v>42</v>
      </c>
      <c r="H17" s="145">
        <v>0.75470000000000004</v>
      </c>
      <c r="I17" s="323">
        <v>45993</v>
      </c>
      <c r="J17" s="250">
        <v>46241</v>
      </c>
      <c r="K17" s="210" t="e">
        <f>H17+#REF!</f>
        <v>#REF!</v>
      </c>
    </row>
    <row r="18" spans="1:11" ht="20" customHeight="1" x14ac:dyDescent="0.45">
      <c r="A18" s="9">
        <v>15</v>
      </c>
      <c r="B18" s="302"/>
      <c r="C18" s="9" t="s">
        <v>53</v>
      </c>
      <c r="D18" s="297" t="s">
        <v>222</v>
      </c>
      <c r="E18" s="130" t="s">
        <v>366</v>
      </c>
      <c r="F18" s="131" t="s">
        <v>124</v>
      </c>
      <c r="G18" s="119" t="s">
        <v>42</v>
      </c>
      <c r="H18" s="132">
        <v>0.47170000000000001</v>
      </c>
      <c r="I18" s="321">
        <v>45775</v>
      </c>
      <c r="J18" s="133">
        <v>46233</v>
      </c>
      <c r="K18" s="210" t="e">
        <f>H18+#REF!</f>
        <v>#REF!</v>
      </c>
    </row>
    <row r="19" spans="1:11" ht="20" customHeight="1" x14ac:dyDescent="0.45">
      <c r="A19" s="3">
        <v>16</v>
      </c>
      <c r="B19" s="299"/>
      <c r="C19" s="3" t="s">
        <v>9</v>
      </c>
      <c r="D19" s="294" t="s">
        <v>23</v>
      </c>
      <c r="E19" s="123" t="s">
        <v>362</v>
      </c>
      <c r="F19" s="124" t="s">
        <v>24</v>
      </c>
      <c r="G19" s="118" t="s">
        <v>12</v>
      </c>
      <c r="H19" s="125">
        <v>0.94340000000000002</v>
      </c>
      <c r="I19" s="320">
        <v>45876</v>
      </c>
      <c r="J19" s="127">
        <v>46231</v>
      </c>
      <c r="K19" s="210" t="e">
        <f>H19+#REF!</f>
        <v>#REF!</v>
      </c>
    </row>
    <row r="20" spans="1:11" ht="20" customHeight="1" x14ac:dyDescent="0.45">
      <c r="A20" s="9">
        <v>17</v>
      </c>
      <c r="B20" s="302"/>
      <c r="C20" s="9" t="s">
        <v>247</v>
      </c>
      <c r="D20" s="297" t="s">
        <v>248</v>
      </c>
      <c r="E20" s="130"/>
      <c r="F20" s="131" t="s">
        <v>115</v>
      </c>
      <c r="G20" s="119" t="s">
        <v>42</v>
      </c>
      <c r="H20" s="132">
        <v>0.35849999999999999</v>
      </c>
      <c r="I20" s="321">
        <v>46035</v>
      </c>
      <c r="J20" s="133">
        <v>46234</v>
      </c>
      <c r="K20" s="210" t="e">
        <f>H20+#REF!</f>
        <v>#REF!</v>
      </c>
    </row>
    <row r="21" spans="1:11" ht="20" customHeight="1" x14ac:dyDescent="0.45">
      <c r="A21" s="9">
        <v>18</v>
      </c>
      <c r="B21" s="302"/>
      <c r="C21" s="9" t="s">
        <v>76</v>
      </c>
      <c r="D21" s="297" t="s">
        <v>114</v>
      </c>
      <c r="E21" s="130"/>
      <c r="F21" s="131" t="s">
        <v>115</v>
      </c>
      <c r="G21" s="119" t="s">
        <v>42</v>
      </c>
      <c r="H21" s="132">
        <v>0.52829999999999999</v>
      </c>
      <c r="I21" s="321">
        <v>45998</v>
      </c>
      <c r="J21" s="133">
        <v>46232</v>
      </c>
      <c r="K21" s="210" t="e">
        <f>H21+#REF!</f>
        <v>#REF!</v>
      </c>
    </row>
    <row r="22" spans="1:11" ht="20" customHeight="1" x14ac:dyDescent="0.45">
      <c r="A22" s="9">
        <v>19</v>
      </c>
      <c r="B22" s="302"/>
      <c r="C22" s="9" t="s">
        <v>320</v>
      </c>
      <c r="D22" s="297" t="s">
        <v>321</v>
      </c>
      <c r="E22" s="130"/>
      <c r="F22" s="131" t="s">
        <v>147</v>
      </c>
      <c r="G22" s="119" t="s">
        <v>42</v>
      </c>
      <c r="H22" s="132">
        <v>0.35849999999999999</v>
      </c>
      <c r="I22" s="321">
        <v>46063</v>
      </c>
      <c r="J22" s="133">
        <v>46239</v>
      </c>
      <c r="K22" s="210" t="e">
        <f>H22+#REF!</f>
        <v>#REF!</v>
      </c>
    </row>
    <row r="23" spans="1:11" ht="20" customHeight="1" x14ac:dyDescent="0.45">
      <c r="A23" s="9">
        <v>20</v>
      </c>
      <c r="B23" s="302"/>
      <c r="C23" s="9" t="s">
        <v>53</v>
      </c>
      <c r="D23" s="297" t="s">
        <v>329</v>
      </c>
      <c r="E23" s="130" t="s">
        <v>149</v>
      </c>
      <c r="F23" s="131" t="s">
        <v>149</v>
      </c>
      <c r="G23" s="119" t="s">
        <v>42</v>
      </c>
      <c r="H23" s="132">
        <v>0.434</v>
      </c>
      <c r="I23" s="321">
        <v>45916</v>
      </c>
      <c r="J23" s="133">
        <v>46233</v>
      </c>
      <c r="K23" s="210" t="e">
        <f>H23+#REF!</f>
        <v>#REF!</v>
      </c>
    </row>
    <row r="24" spans="1:11" ht="20" customHeight="1" x14ac:dyDescent="0.45">
      <c r="A24" s="9">
        <v>21</v>
      </c>
      <c r="B24" s="302"/>
      <c r="C24" s="9" t="s">
        <v>166</v>
      </c>
      <c r="D24" s="297" t="s">
        <v>271</v>
      </c>
      <c r="E24" s="130" t="s">
        <v>272</v>
      </c>
      <c r="F24" s="131" t="s">
        <v>272</v>
      </c>
      <c r="G24" s="119" t="s">
        <v>42</v>
      </c>
      <c r="H24" s="132">
        <v>0.37740000000000001</v>
      </c>
      <c r="I24" s="321">
        <v>45868</v>
      </c>
      <c r="J24" s="133">
        <v>46234</v>
      </c>
      <c r="K24" s="210" t="e">
        <f>H24+#REF!</f>
        <v>#REF!</v>
      </c>
    </row>
    <row r="25" spans="1:11" ht="20" customHeight="1" x14ac:dyDescent="0.45">
      <c r="A25" s="3">
        <v>22</v>
      </c>
      <c r="B25" s="299"/>
      <c r="C25" s="3" t="s">
        <v>16</v>
      </c>
      <c r="D25" s="294" t="s">
        <v>204</v>
      </c>
      <c r="E25" s="128"/>
      <c r="F25" s="124" t="s">
        <v>205</v>
      </c>
      <c r="G25" s="118" t="s">
        <v>42</v>
      </c>
      <c r="H25" s="125">
        <v>0.81130000000000002</v>
      </c>
      <c r="I25" s="320">
        <v>46114</v>
      </c>
      <c r="J25" s="126">
        <v>46233</v>
      </c>
      <c r="K25" s="210" t="e">
        <f>H25+#REF!</f>
        <v>#REF!</v>
      </c>
    </row>
    <row r="26" spans="1:11" ht="20" customHeight="1" x14ac:dyDescent="0.45">
      <c r="A26" s="9">
        <v>23</v>
      </c>
      <c r="B26" s="302"/>
      <c r="C26" s="9" t="s">
        <v>53</v>
      </c>
      <c r="D26" s="297" t="s">
        <v>197</v>
      </c>
      <c r="E26" s="130" t="s">
        <v>369</v>
      </c>
      <c r="F26" s="131" t="s">
        <v>147</v>
      </c>
      <c r="G26" s="119" t="s">
        <v>42</v>
      </c>
      <c r="H26" s="132">
        <v>0.49059999999999998</v>
      </c>
      <c r="I26" s="321">
        <v>45874</v>
      </c>
      <c r="J26" s="133">
        <v>46231</v>
      </c>
      <c r="K26" s="210" t="e">
        <f>H26+#REF!</f>
        <v>#REF!</v>
      </c>
    </row>
    <row r="27" spans="1:11" ht="20" customHeight="1" x14ac:dyDescent="0.45">
      <c r="A27" s="9">
        <v>24</v>
      </c>
      <c r="B27" s="302"/>
      <c r="C27" s="9" t="s">
        <v>53</v>
      </c>
      <c r="D27" s="297" t="s">
        <v>119</v>
      </c>
      <c r="E27" s="130"/>
      <c r="F27" s="131" t="s">
        <v>115</v>
      </c>
      <c r="G27" s="119" t="s">
        <v>42</v>
      </c>
      <c r="H27" s="132">
        <v>0.41510000000000002</v>
      </c>
      <c r="I27" s="321">
        <v>46080</v>
      </c>
      <c r="J27" s="133">
        <v>46238</v>
      </c>
      <c r="K27" s="210" t="e">
        <f>H27+#REF!</f>
        <v>#REF!</v>
      </c>
    </row>
    <row r="28" spans="1:11" ht="20" customHeight="1" x14ac:dyDescent="0.45">
      <c r="A28" s="9">
        <v>25</v>
      </c>
      <c r="B28" s="302"/>
      <c r="C28" s="9" t="s">
        <v>53</v>
      </c>
      <c r="D28" s="297" t="s">
        <v>146</v>
      </c>
      <c r="E28" s="130"/>
      <c r="F28" s="131" t="s">
        <v>147</v>
      </c>
      <c r="G28" s="119" t="s">
        <v>42</v>
      </c>
      <c r="H28" s="132">
        <v>0.35849999999999999</v>
      </c>
      <c r="I28" s="321">
        <v>46080</v>
      </c>
      <c r="J28" s="133">
        <v>46234</v>
      </c>
      <c r="K28" s="210" t="e">
        <f>H28+#REF!</f>
        <v>#REF!</v>
      </c>
    </row>
    <row r="29" spans="1:11" ht="20" customHeight="1" x14ac:dyDescent="0.45">
      <c r="A29" s="16">
        <v>26</v>
      </c>
      <c r="B29" s="300"/>
      <c r="C29" s="16" t="s">
        <v>389</v>
      </c>
      <c r="D29" s="295" t="s">
        <v>31</v>
      </c>
      <c r="E29" s="136"/>
      <c r="F29" s="137" t="s">
        <v>32</v>
      </c>
      <c r="G29" s="120" t="s">
        <v>21</v>
      </c>
      <c r="H29" s="138">
        <v>0.77359999999999995</v>
      </c>
      <c r="I29" s="322" t="s">
        <v>22</v>
      </c>
      <c r="J29" s="139" t="s">
        <v>387</v>
      </c>
      <c r="K29" s="210" t="e">
        <f>H29+#REF!</f>
        <v>#REF!</v>
      </c>
    </row>
    <row r="30" spans="1:11" ht="20" customHeight="1" x14ac:dyDescent="0.45">
      <c r="A30" s="9">
        <v>27</v>
      </c>
      <c r="B30" s="302"/>
      <c r="C30" s="9" t="s">
        <v>214</v>
      </c>
      <c r="D30" s="297" t="s">
        <v>215</v>
      </c>
      <c r="E30" s="130" t="s">
        <v>374</v>
      </c>
      <c r="F30" s="131" t="s">
        <v>216</v>
      </c>
      <c r="G30" s="119" t="s">
        <v>42</v>
      </c>
      <c r="H30" s="132">
        <v>0.52829999999999999</v>
      </c>
      <c r="I30" s="321">
        <v>45470</v>
      </c>
      <c r="J30" s="133">
        <v>46237</v>
      </c>
      <c r="K30" s="210" t="e">
        <f>H30+#REF!</f>
        <v>#REF!</v>
      </c>
    </row>
    <row r="31" spans="1:11" ht="20" customHeight="1" x14ac:dyDescent="0.45">
      <c r="A31" s="3">
        <v>28</v>
      </c>
      <c r="B31" s="299"/>
      <c r="C31" s="3" t="s">
        <v>71</v>
      </c>
      <c r="D31" s="294" t="s">
        <v>206</v>
      </c>
      <c r="E31" s="128" t="s">
        <v>366</v>
      </c>
      <c r="F31" s="124" t="s">
        <v>124</v>
      </c>
      <c r="G31" s="118" t="s">
        <v>74</v>
      </c>
      <c r="H31" s="125">
        <v>0.81130000000000002</v>
      </c>
      <c r="I31" s="320">
        <v>45496</v>
      </c>
      <c r="J31" s="126">
        <v>46241</v>
      </c>
      <c r="K31" s="210" t="e">
        <f>H34+#REF!</f>
        <v>#REF!</v>
      </c>
    </row>
    <row r="32" spans="1:11" ht="20" customHeight="1" x14ac:dyDescent="0.45">
      <c r="A32" s="3">
        <v>29</v>
      </c>
      <c r="B32" s="299"/>
      <c r="C32" s="3" t="s">
        <v>9</v>
      </c>
      <c r="D32" s="294" t="s">
        <v>385</v>
      </c>
      <c r="E32" s="128"/>
      <c r="F32" s="164" t="s">
        <v>28</v>
      </c>
      <c r="G32" s="4" t="s">
        <v>12</v>
      </c>
      <c r="H32" s="125">
        <v>0.94340000000000002</v>
      </c>
      <c r="I32" s="6">
        <v>46217</v>
      </c>
      <c r="J32" s="310"/>
      <c r="K32" s="315"/>
    </row>
    <row r="33" spans="1:11" x14ac:dyDescent="0.45">
      <c r="A33" s="3">
        <v>30</v>
      </c>
      <c r="B33" s="299"/>
      <c r="C33" s="3" t="s">
        <v>9</v>
      </c>
      <c r="D33" s="294" t="s">
        <v>160</v>
      </c>
      <c r="E33" s="128"/>
      <c r="F33" s="124" t="s">
        <v>161</v>
      </c>
      <c r="G33" s="118" t="s">
        <v>42</v>
      </c>
      <c r="H33" s="125">
        <v>0.69810000000000005</v>
      </c>
      <c r="I33" s="320">
        <v>45874</v>
      </c>
      <c r="J33" s="310"/>
      <c r="K33" s="315"/>
    </row>
    <row r="34" spans="1:11" x14ac:dyDescent="0.45">
      <c r="A34" s="3">
        <v>31</v>
      </c>
      <c r="B34" s="299"/>
      <c r="C34" s="3" t="s">
        <v>133</v>
      </c>
      <c r="D34" s="294" t="s">
        <v>196</v>
      </c>
      <c r="E34" s="128"/>
      <c r="F34" s="124" t="s">
        <v>124</v>
      </c>
      <c r="G34" s="118" t="s">
        <v>42</v>
      </c>
      <c r="H34" s="125">
        <v>0.52829999999999999</v>
      </c>
      <c r="I34" s="320">
        <v>45988</v>
      </c>
      <c r="J34" s="310"/>
      <c r="K34" s="315"/>
    </row>
    <row r="35" spans="1:11" x14ac:dyDescent="0.45">
      <c r="A35" s="9">
        <v>32</v>
      </c>
      <c r="B35" s="302"/>
      <c r="C35" s="9" t="s">
        <v>76</v>
      </c>
      <c r="D35" s="297" t="s">
        <v>116</v>
      </c>
      <c r="E35" s="130"/>
      <c r="F35" s="131" t="s">
        <v>78</v>
      </c>
      <c r="G35" s="119" t="s">
        <v>12</v>
      </c>
      <c r="H35" s="132">
        <v>0.77359999999999995</v>
      </c>
      <c r="I35" s="325">
        <v>46116</v>
      </c>
      <c r="J35" s="311"/>
      <c r="K35" s="315"/>
    </row>
    <row r="36" spans="1:11" x14ac:dyDescent="0.45">
      <c r="A36" s="9">
        <v>33</v>
      </c>
      <c r="B36" s="302"/>
      <c r="C36" s="9" t="s">
        <v>53</v>
      </c>
      <c r="D36" s="297" t="s">
        <v>67</v>
      </c>
      <c r="E36" s="130"/>
      <c r="F36" s="131" t="s">
        <v>57</v>
      </c>
      <c r="G36" s="119" t="s">
        <v>42</v>
      </c>
      <c r="H36" s="132">
        <v>0.62260000000000004</v>
      </c>
      <c r="I36" s="321">
        <v>46134</v>
      </c>
      <c r="J36" s="311"/>
      <c r="K36" s="315"/>
    </row>
    <row r="37" spans="1:11" x14ac:dyDescent="0.45">
      <c r="A37" s="9">
        <v>34</v>
      </c>
      <c r="B37" s="302"/>
      <c r="C37" s="9" t="s">
        <v>53</v>
      </c>
      <c r="D37" s="297" t="s">
        <v>64</v>
      </c>
      <c r="E37" s="130"/>
      <c r="F37" s="131" t="s">
        <v>65</v>
      </c>
      <c r="G37" s="119" t="s">
        <v>42</v>
      </c>
      <c r="H37" s="132">
        <v>0.37740000000000001</v>
      </c>
      <c r="I37" s="321">
        <v>46077</v>
      </c>
      <c r="J37" s="311"/>
      <c r="K37" s="315"/>
    </row>
    <row r="38" spans="1:11" x14ac:dyDescent="0.45">
      <c r="A38" s="3">
        <v>35</v>
      </c>
      <c r="B38" s="299"/>
      <c r="C38" s="3" t="s">
        <v>9</v>
      </c>
      <c r="D38" s="294" t="s">
        <v>58</v>
      </c>
      <c r="E38" s="128"/>
      <c r="F38" s="124" t="s">
        <v>59</v>
      </c>
      <c r="G38" s="118" t="s">
        <v>12</v>
      </c>
      <c r="H38" s="125">
        <v>0.8679</v>
      </c>
      <c r="I38" s="320">
        <v>45876</v>
      </c>
      <c r="J38" s="310"/>
      <c r="K38" s="315"/>
    </row>
    <row r="39" spans="1:11" x14ac:dyDescent="0.45">
      <c r="A39" s="3">
        <v>36</v>
      </c>
      <c r="B39" s="299"/>
      <c r="C39" s="3" t="s">
        <v>9</v>
      </c>
      <c r="D39" s="294" t="s">
        <v>46</v>
      </c>
      <c r="E39" s="128"/>
      <c r="F39" s="124" t="s">
        <v>24</v>
      </c>
      <c r="G39" s="118" t="s">
        <v>12</v>
      </c>
      <c r="H39" s="125">
        <v>0.96230000000000004</v>
      </c>
      <c r="I39" s="320">
        <v>45974</v>
      </c>
      <c r="J39" s="310"/>
      <c r="K39" s="315"/>
    </row>
    <row r="40" spans="1:11" x14ac:dyDescent="0.45">
      <c r="A40" s="9">
        <v>37</v>
      </c>
      <c r="B40" s="302"/>
      <c r="C40" s="9" t="s">
        <v>53</v>
      </c>
      <c r="D40" s="297" t="s">
        <v>340</v>
      </c>
      <c r="E40" s="130"/>
      <c r="F40" s="131" t="s">
        <v>341</v>
      </c>
      <c r="G40" s="119" t="s">
        <v>42</v>
      </c>
      <c r="H40" s="132">
        <v>0.32079999999999997</v>
      </c>
      <c r="I40" s="321">
        <v>46082</v>
      </c>
      <c r="J40" s="311"/>
      <c r="K40" s="315"/>
    </row>
    <row r="41" spans="1:11" x14ac:dyDescent="0.45">
      <c r="A41" s="9">
        <v>38</v>
      </c>
      <c r="B41" s="302"/>
      <c r="C41" s="9" t="s">
        <v>82</v>
      </c>
      <c r="D41" s="297" t="s">
        <v>89</v>
      </c>
      <c r="E41" s="130"/>
      <c r="F41" s="131" t="s">
        <v>90</v>
      </c>
      <c r="G41" s="119" t="s">
        <v>12</v>
      </c>
      <c r="H41" s="132">
        <v>0.47170000000000001</v>
      </c>
      <c r="I41" s="321">
        <v>46135</v>
      </c>
      <c r="J41" s="311"/>
      <c r="K41" s="315"/>
    </row>
    <row r="42" spans="1:11" x14ac:dyDescent="0.45">
      <c r="A42" s="9">
        <v>39</v>
      </c>
      <c r="B42" s="302"/>
      <c r="C42" s="9" t="s">
        <v>53</v>
      </c>
      <c r="D42" s="297" t="s">
        <v>142</v>
      </c>
      <c r="E42" s="130"/>
      <c r="F42" s="131" t="s">
        <v>143</v>
      </c>
      <c r="G42" s="119" t="s">
        <v>42</v>
      </c>
      <c r="H42" s="132">
        <v>0.35849999999999999</v>
      </c>
      <c r="I42" s="321">
        <v>45806</v>
      </c>
      <c r="J42" s="311"/>
      <c r="K42" s="315"/>
    </row>
    <row r="43" spans="1:11" x14ac:dyDescent="0.45">
      <c r="A43" s="3">
        <v>40</v>
      </c>
      <c r="B43" s="299"/>
      <c r="C43" s="3" t="s">
        <v>162</v>
      </c>
      <c r="D43" s="294" t="s">
        <v>388</v>
      </c>
      <c r="E43" s="128"/>
      <c r="F43" s="124" t="s">
        <v>127</v>
      </c>
      <c r="G43" s="118" t="s">
        <v>42</v>
      </c>
      <c r="H43" s="125">
        <v>0.8679</v>
      </c>
      <c r="I43" s="126">
        <v>46120</v>
      </c>
      <c r="J43" s="310"/>
      <c r="K43" s="315"/>
    </row>
    <row r="44" spans="1:11" x14ac:dyDescent="0.45">
      <c r="A44" s="3">
        <v>41</v>
      </c>
      <c r="B44" s="299"/>
      <c r="C44" s="3" t="s">
        <v>13</v>
      </c>
      <c r="D44" s="294" t="s">
        <v>66</v>
      </c>
      <c r="E44" s="128"/>
      <c r="F44" s="124" t="s">
        <v>28</v>
      </c>
      <c r="G44" s="118" t="s">
        <v>12</v>
      </c>
      <c r="H44" s="125">
        <v>0.94340000000000002</v>
      </c>
      <c r="I44" s="320">
        <v>46204</v>
      </c>
      <c r="J44" s="310"/>
      <c r="K44" s="315"/>
    </row>
    <row r="45" spans="1:11" x14ac:dyDescent="0.45">
      <c r="A45" s="3">
        <v>42</v>
      </c>
      <c r="B45" s="299"/>
      <c r="C45" s="3" t="s">
        <v>71</v>
      </c>
      <c r="D45" s="294" t="s">
        <v>72</v>
      </c>
      <c r="E45" s="128"/>
      <c r="F45" s="124" t="s">
        <v>73</v>
      </c>
      <c r="G45" s="118" t="s">
        <v>74</v>
      </c>
      <c r="H45" s="125">
        <v>0.77359999999999995</v>
      </c>
      <c r="I45" s="320">
        <v>45752</v>
      </c>
      <c r="J45" s="310"/>
      <c r="K45" s="315"/>
    </row>
    <row r="46" spans="1:11" x14ac:dyDescent="0.45">
      <c r="A46" s="3">
        <v>43</v>
      </c>
      <c r="B46" s="299"/>
      <c r="C46" s="3" t="s">
        <v>16</v>
      </c>
      <c r="D46" s="294" t="s">
        <v>323</v>
      </c>
      <c r="E46" s="128"/>
      <c r="F46" s="124" t="s">
        <v>324</v>
      </c>
      <c r="G46" s="118" t="s">
        <v>42</v>
      </c>
      <c r="H46" s="125">
        <v>0.35849999999999999</v>
      </c>
      <c r="I46" s="320">
        <v>45874</v>
      </c>
      <c r="J46" s="310"/>
      <c r="K46" s="315"/>
    </row>
    <row r="47" spans="1:11" x14ac:dyDescent="0.45">
      <c r="A47" s="3">
        <v>44</v>
      </c>
      <c r="B47" s="299"/>
      <c r="C47" s="3" t="s">
        <v>234</v>
      </c>
      <c r="D47" s="294" t="s">
        <v>313</v>
      </c>
      <c r="E47" s="128"/>
      <c r="F47" s="124" t="s">
        <v>314</v>
      </c>
      <c r="G47" s="118" t="s">
        <v>42</v>
      </c>
      <c r="H47" s="125">
        <v>0.52829999999999999</v>
      </c>
      <c r="I47" s="320">
        <v>45848</v>
      </c>
      <c r="J47" s="310"/>
      <c r="K47" s="315"/>
    </row>
    <row r="48" spans="1:11" x14ac:dyDescent="0.45">
      <c r="A48" s="3">
        <v>45</v>
      </c>
      <c r="B48" s="299"/>
      <c r="C48" s="3" t="s">
        <v>13</v>
      </c>
      <c r="D48" s="294" t="s">
        <v>37</v>
      </c>
      <c r="E48" s="128"/>
      <c r="F48" s="124" t="s">
        <v>38</v>
      </c>
      <c r="G48" s="118" t="s">
        <v>12</v>
      </c>
      <c r="H48" s="125">
        <v>0.83020000000000005</v>
      </c>
      <c r="I48" s="320">
        <v>45874</v>
      </c>
      <c r="J48" s="310"/>
      <c r="K48" s="315"/>
    </row>
    <row r="49" spans="1:11" x14ac:dyDescent="0.45">
      <c r="A49" s="9">
        <v>46</v>
      </c>
      <c r="B49" s="302"/>
      <c r="C49" s="9" t="s">
        <v>166</v>
      </c>
      <c r="D49" s="297" t="s">
        <v>167</v>
      </c>
      <c r="E49" s="130"/>
      <c r="F49" s="131" t="s">
        <v>168</v>
      </c>
      <c r="G49" s="119" t="s">
        <v>12</v>
      </c>
      <c r="H49" s="132">
        <v>3.7699999999999997E-2</v>
      </c>
      <c r="I49" s="133">
        <v>46134</v>
      </c>
      <c r="J49" s="311"/>
      <c r="K49" s="315"/>
    </row>
    <row r="50" spans="1:11" x14ac:dyDescent="0.45">
      <c r="A50" s="9">
        <v>47</v>
      </c>
      <c r="B50" s="302"/>
      <c r="C50" s="9" t="s">
        <v>53</v>
      </c>
      <c r="D50" s="297" t="s">
        <v>85</v>
      </c>
      <c r="E50" s="130"/>
      <c r="F50" s="131" t="s">
        <v>80</v>
      </c>
      <c r="G50" s="119" t="s">
        <v>42</v>
      </c>
      <c r="H50" s="132">
        <v>0.3019</v>
      </c>
      <c r="I50" s="321">
        <v>46077</v>
      </c>
      <c r="J50" s="311"/>
      <c r="K50" s="315"/>
    </row>
    <row r="51" spans="1:11" x14ac:dyDescent="0.45">
      <c r="A51" s="3">
        <v>48</v>
      </c>
      <c r="B51" s="299"/>
      <c r="C51" s="3" t="s">
        <v>9</v>
      </c>
      <c r="D51" s="294" t="s">
        <v>49</v>
      </c>
      <c r="E51" s="128"/>
      <c r="F51" s="124" t="s">
        <v>50</v>
      </c>
      <c r="G51" s="118" t="s">
        <v>12</v>
      </c>
      <c r="H51" s="125">
        <v>0.66039999999999999</v>
      </c>
      <c r="I51" s="320">
        <v>45425</v>
      </c>
      <c r="J51" s="310"/>
      <c r="K51" s="315"/>
    </row>
    <row r="52" spans="1:11" x14ac:dyDescent="0.45">
      <c r="A52" s="9">
        <v>49</v>
      </c>
      <c r="B52" s="302"/>
      <c r="C52" s="9" t="s">
        <v>53</v>
      </c>
      <c r="D52" s="297" t="s">
        <v>208</v>
      </c>
      <c r="E52" s="130"/>
      <c r="F52" s="131" t="s">
        <v>109</v>
      </c>
      <c r="G52" s="119" t="s">
        <v>42</v>
      </c>
      <c r="H52" s="132">
        <v>0.3962</v>
      </c>
      <c r="I52" s="321">
        <v>45721</v>
      </c>
      <c r="J52" s="311"/>
      <c r="K52" s="315"/>
    </row>
    <row r="53" spans="1:11" x14ac:dyDescent="0.45">
      <c r="A53" s="3">
        <v>50</v>
      </c>
      <c r="B53" s="299"/>
      <c r="C53" s="3" t="s">
        <v>9</v>
      </c>
      <c r="D53" s="294" t="s">
        <v>39</v>
      </c>
      <c r="E53" s="128"/>
      <c r="F53" s="124" t="s">
        <v>24</v>
      </c>
      <c r="G53" s="118" t="s">
        <v>12</v>
      </c>
      <c r="H53" s="125">
        <v>0.92449999999999999</v>
      </c>
      <c r="I53" s="320">
        <v>46086</v>
      </c>
      <c r="J53" s="310"/>
      <c r="K53" s="315"/>
    </row>
    <row r="54" spans="1:11" x14ac:dyDescent="0.45">
      <c r="A54" s="3">
        <v>51</v>
      </c>
      <c r="B54" s="299"/>
      <c r="C54" s="3" t="s">
        <v>9</v>
      </c>
      <c r="D54" s="294" t="s">
        <v>48</v>
      </c>
      <c r="E54" s="128"/>
      <c r="F54" s="124" t="s">
        <v>24</v>
      </c>
      <c r="G54" s="118" t="s">
        <v>12</v>
      </c>
      <c r="H54" s="125">
        <v>0.96230000000000004</v>
      </c>
      <c r="I54" s="320">
        <v>46002</v>
      </c>
      <c r="J54" s="310"/>
      <c r="K54" s="315"/>
    </row>
    <row r="55" spans="1:11" x14ac:dyDescent="0.45">
      <c r="A55" s="3">
        <v>52</v>
      </c>
      <c r="B55" s="299"/>
      <c r="C55" s="3" t="s">
        <v>16</v>
      </c>
      <c r="D55" s="294" t="s">
        <v>25</v>
      </c>
      <c r="E55" s="128"/>
      <c r="F55" s="124" t="s">
        <v>11</v>
      </c>
      <c r="G55" s="118" t="s">
        <v>12</v>
      </c>
      <c r="H55" s="125">
        <v>0.3019</v>
      </c>
      <c r="I55" s="320">
        <v>45980</v>
      </c>
      <c r="J55" s="310"/>
      <c r="K55" s="315"/>
    </row>
    <row r="56" spans="1:11" x14ac:dyDescent="0.45">
      <c r="A56" s="3">
        <v>53</v>
      </c>
      <c r="B56" s="299"/>
      <c r="C56" s="3" t="s">
        <v>13</v>
      </c>
      <c r="D56" s="294" t="s">
        <v>14</v>
      </c>
      <c r="E56" s="128"/>
      <c r="F56" s="124" t="s">
        <v>15</v>
      </c>
      <c r="G56" s="118" t="s">
        <v>12</v>
      </c>
      <c r="H56" s="125">
        <v>0.8679</v>
      </c>
      <c r="I56" s="320">
        <v>46204</v>
      </c>
      <c r="J56" s="310"/>
      <c r="K56" s="315"/>
    </row>
    <row r="57" spans="1:11" x14ac:dyDescent="0.45">
      <c r="A57" s="3">
        <v>54</v>
      </c>
      <c r="B57" s="312"/>
      <c r="C57" s="3" t="s">
        <v>133</v>
      </c>
      <c r="D57" s="294" t="s">
        <v>194</v>
      </c>
      <c r="E57" s="128"/>
      <c r="F57" s="124" t="s">
        <v>132</v>
      </c>
      <c r="G57" s="118" t="s">
        <v>42</v>
      </c>
      <c r="H57" s="125">
        <v>0.26419999999999999</v>
      </c>
      <c r="I57" s="320">
        <v>45890</v>
      </c>
      <c r="J57" s="310"/>
      <c r="K57" s="315"/>
    </row>
    <row r="58" spans="1:11" x14ac:dyDescent="0.45">
      <c r="A58" s="9">
        <v>55</v>
      </c>
      <c r="B58" s="302"/>
      <c r="C58" s="9" t="s">
        <v>82</v>
      </c>
      <c r="D58" s="297" t="s">
        <v>93</v>
      </c>
      <c r="E58" s="130"/>
      <c r="F58" s="131" t="s">
        <v>84</v>
      </c>
      <c r="G58" s="119" t="s">
        <v>12</v>
      </c>
      <c r="H58" s="132">
        <v>0.50939999999999996</v>
      </c>
      <c r="I58" s="321">
        <v>46135</v>
      </c>
      <c r="J58" s="311"/>
      <c r="K58" s="315"/>
    </row>
    <row r="59" spans="1:11" x14ac:dyDescent="0.45">
      <c r="A59" s="9">
        <v>56</v>
      </c>
      <c r="B59" s="302"/>
      <c r="C59" s="9" t="s">
        <v>125</v>
      </c>
      <c r="D59" s="297" t="s">
        <v>126</v>
      </c>
      <c r="E59" s="130"/>
      <c r="F59" s="131" t="s">
        <v>127</v>
      </c>
      <c r="G59" s="119" t="s">
        <v>42</v>
      </c>
      <c r="H59" s="132">
        <v>0.434</v>
      </c>
      <c r="I59" s="321">
        <v>46116</v>
      </c>
      <c r="J59" s="311"/>
      <c r="K59" s="315"/>
    </row>
    <row r="60" spans="1:11" x14ac:dyDescent="0.45">
      <c r="A60" s="9">
        <v>57</v>
      </c>
      <c r="B60" s="302"/>
      <c r="C60" s="9" t="s">
        <v>82</v>
      </c>
      <c r="D60" s="297" t="s">
        <v>83</v>
      </c>
      <c r="E60" s="130"/>
      <c r="F60" s="131" t="s">
        <v>84</v>
      </c>
      <c r="G60" s="119" t="s">
        <v>12</v>
      </c>
      <c r="H60" s="132">
        <v>0.32079999999999997</v>
      </c>
      <c r="I60" s="321">
        <v>46135</v>
      </c>
      <c r="J60" s="311"/>
      <c r="K60" s="315"/>
    </row>
    <row r="61" spans="1:11" x14ac:dyDescent="0.45">
      <c r="A61" s="9">
        <v>58</v>
      </c>
      <c r="B61" s="302"/>
      <c r="C61" s="9" t="s">
        <v>82</v>
      </c>
      <c r="D61" s="297" t="s">
        <v>165</v>
      </c>
      <c r="E61" s="130"/>
      <c r="F61" s="131" t="s">
        <v>138</v>
      </c>
      <c r="G61" s="119" t="s">
        <v>153</v>
      </c>
      <c r="H61" s="132">
        <v>0.33960000000000001</v>
      </c>
      <c r="I61" s="321">
        <v>45890</v>
      </c>
      <c r="J61" s="311"/>
      <c r="K61" s="315"/>
    </row>
    <row r="62" spans="1:11" x14ac:dyDescent="0.45">
      <c r="A62" s="3">
        <v>59</v>
      </c>
      <c r="B62" s="299"/>
      <c r="C62" s="3" t="s">
        <v>16</v>
      </c>
      <c r="D62" s="294" t="s">
        <v>68</v>
      </c>
      <c r="E62" s="128"/>
      <c r="F62" s="124" t="s">
        <v>69</v>
      </c>
      <c r="G62" s="118" t="s">
        <v>42</v>
      </c>
      <c r="H62" s="125">
        <v>0.8679</v>
      </c>
      <c r="I62" s="320">
        <v>46114</v>
      </c>
      <c r="J62" s="310"/>
      <c r="K62" s="315"/>
    </row>
    <row r="63" spans="1:11" x14ac:dyDescent="0.45">
      <c r="A63" s="3">
        <v>60</v>
      </c>
      <c r="B63" s="299"/>
      <c r="C63" s="3" t="s">
        <v>13</v>
      </c>
      <c r="D63" s="294" t="s">
        <v>150</v>
      </c>
      <c r="E63" s="128"/>
      <c r="F63" s="124" t="s">
        <v>44</v>
      </c>
      <c r="G63" s="118" t="s">
        <v>12</v>
      </c>
      <c r="H63" s="125">
        <v>0.94340000000000002</v>
      </c>
      <c r="I63" s="320">
        <v>45945</v>
      </c>
      <c r="J63" s="310"/>
      <c r="K63" s="315"/>
    </row>
    <row r="64" spans="1:11" x14ac:dyDescent="0.45">
      <c r="A64" s="9">
        <v>61</v>
      </c>
      <c r="B64" s="302"/>
      <c r="C64" s="9" t="s">
        <v>53</v>
      </c>
      <c r="D64" s="297" t="s">
        <v>286</v>
      </c>
      <c r="E64" s="130"/>
      <c r="F64" s="131" t="s">
        <v>233</v>
      </c>
      <c r="G64" s="119" t="s">
        <v>42</v>
      </c>
      <c r="H64" s="132">
        <v>0.3019</v>
      </c>
      <c r="I64" s="321">
        <v>46082</v>
      </c>
      <c r="J64" s="311"/>
      <c r="K64" s="315"/>
    </row>
    <row r="65" spans="1:11" x14ac:dyDescent="0.45">
      <c r="A65" s="3">
        <v>62</v>
      </c>
      <c r="B65" s="299"/>
      <c r="C65" s="3" t="s">
        <v>9</v>
      </c>
      <c r="D65" s="294" t="s">
        <v>102</v>
      </c>
      <c r="E65" s="128"/>
      <c r="F65" s="124" t="s">
        <v>35</v>
      </c>
      <c r="G65" s="118" t="s">
        <v>12</v>
      </c>
      <c r="H65" s="125">
        <v>0.69810000000000005</v>
      </c>
      <c r="I65" s="320">
        <v>45761</v>
      </c>
      <c r="J65" s="310"/>
      <c r="K65" s="315"/>
    </row>
    <row r="66" spans="1:11" x14ac:dyDescent="0.45">
      <c r="A66" s="9">
        <v>63</v>
      </c>
      <c r="B66" s="302"/>
      <c r="C66" s="9" t="s">
        <v>243</v>
      </c>
      <c r="D66" s="297" t="s">
        <v>244</v>
      </c>
      <c r="E66" s="130"/>
      <c r="F66" s="131" t="s">
        <v>245</v>
      </c>
      <c r="G66" s="119" t="s">
        <v>42</v>
      </c>
      <c r="H66" s="132">
        <v>0.3019</v>
      </c>
      <c r="I66" s="321">
        <v>45908</v>
      </c>
      <c r="J66" s="311"/>
      <c r="K66" s="315"/>
    </row>
    <row r="67" spans="1:11" x14ac:dyDescent="0.45">
      <c r="A67" s="3">
        <v>64</v>
      </c>
      <c r="B67" s="299"/>
      <c r="C67" s="3" t="s">
        <v>133</v>
      </c>
      <c r="D67" s="294" t="s">
        <v>207</v>
      </c>
      <c r="E67" s="128"/>
      <c r="F67" s="124" t="s">
        <v>124</v>
      </c>
      <c r="G67" s="118" t="s">
        <v>42</v>
      </c>
      <c r="H67" s="125">
        <v>0.434</v>
      </c>
      <c r="I67" s="320">
        <v>45999</v>
      </c>
      <c r="J67" s="310"/>
      <c r="K67" s="315"/>
    </row>
    <row r="68" spans="1:11" x14ac:dyDescent="0.45">
      <c r="A68" s="3">
        <v>65</v>
      </c>
      <c r="B68" s="299"/>
      <c r="C68" s="3" t="s">
        <v>9</v>
      </c>
      <c r="D68" s="294" t="s">
        <v>192</v>
      </c>
      <c r="E68" s="128"/>
      <c r="F68" s="124" t="s">
        <v>193</v>
      </c>
      <c r="G68" s="118" t="s">
        <v>12</v>
      </c>
      <c r="H68" s="125">
        <v>0.56599999999999995</v>
      </c>
      <c r="I68" s="320">
        <v>45761</v>
      </c>
      <c r="J68" s="310"/>
      <c r="K68" s="315"/>
    </row>
    <row r="69" spans="1:11" x14ac:dyDescent="0.45">
      <c r="A69" s="9">
        <v>66</v>
      </c>
      <c r="B69" s="302"/>
      <c r="C69" s="9" t="s">
        <v>86</v>
      </c>
      <c r="D69" s="297" t="s">
        <v>87</v>
      </c>
      <c r="E69" s="130"/>
      <c r="F69" s="131" t="s">
        <v>88</v>
      </c>
      <c r="G69" s="119" t="s">
        <v>12</v>
      </c>
      <c r="H69" s="132">
        <v>0.83020000000000005</v>
      </c>
      <c r="I69" s="133">
        <v>46134</v>
      </c>
      <c r="J69" s="311"/>
      <c r="K69" s="315"/>
    </row>
    <row r="70" spans="1:11" x14ac:dyDescent="0.45">
      <c r="A70" s="3">
        <v>67</v>
      </c>
      <c r="B70" s="299"/>
      <c r="C70" s="3" t="s">
        <v>162</v>
      </c>
      <c r="D70" s="294" t="s">
        <v>390</v>
      </c>
      <c r="E70" s="128"/>
      <c r="F70" s="164" t="s">
        <v>164</v>
      </c>
      <c r="G70" s="4" t="s">
        <v>42</v>
      </c>
      <c r="H70" s="125">
        <v>0.71699999999999997</v>
      </c>
      <c r="I70" s="6">
        <v>46170</v>
      </c>
      <c r="J70" s="310"/>
      <c r="K70" s="315"/>
    </row>
    <row r="71" spans="1:11" x14ac:dyDescent="0.45">
      <c r="A71" s="9">
        <v>68</v>
      </c>
      <c r="B71" s="302"/>
      <c r="C71" s="9" t="s">
        <v>198</v>
      </c>
      <c r="D71" s="297" t="s">
        <v>199</v>
      </c>
      <c r="E71" s="130"/>
      <c r="F71" s="131" t="s">
        <v>127</v>
      </c>
      <c r="G71" s="119" t="s">
        <v>42</v>
      </c>
      <c r="H71" s="132">
        <v>0.81130000000000002</v>
      </c>
      <c r="I71" s="321">
        <v>45424</v>
      </c>
      <c r="J71" s="311"/>
      <c r="K71" s="315"/>
    </row>
    <row r="72" spans="1:11" x14ac:dyDescent="0.45">
      <c r="A72" s="3">
        <v>69</v>
      </c>
      <c r="B72" s="299"/>
      <c r="C72" s="3" t="s">
        <v>16</v>
      </c>
      <c r="D72" s="294" t="s">
        <v>70</v>
      </c>
      <c r="E72" s="128"/>
      <c r="F72" s="124" t="s">
        <v>44</v>
      </c>
      <c r="G72" s="118" t="s">
        <v>12</v>
      </c>
      <c r="H72" s="125">
        <v>0.75470000000000004</v>
      </c>
      <c r="I72" s="320">
        <v>45860</v>
      </c>
      <c r="J72" s="310"/>
      <c r="K72" s="315"/>
    </row>
    <row r="73" spans="1:11" x14ac:dyDescent="0.45">
      <c r="A73" s="9">
        <v>70</v>
      </c>
      <c r="B73" s="302"/>
      <c r="C73" s="9" t="s">
        <v>76</v>
      </c>
      <c r="D73" s="297" t="s">
        <v>268</v>
      </c>
      <c r="E73" s="130"/>
      <c r="F73" s="131" t="s">
        <v>33</v>
      </c>
      <c r="G73" s="119" t="s">
        <v>42</v>
      </c>
      <c r="H73" s="132">
        <v>0.62260000000000004</v>
      </c>
      <c r="I73" s="321">
        <v>46041</v>
      </c>
      <c r="J73" s="311"/>
      <c r="K73" s="315"/>
    </row>
    <row r="74" spans="1:11" x14ac:dyDescent="0.45">
      <c r="A74" s="9">
        <v>71</v>
      </c>
      <c r="B74" s="302"/>
      <c r="C74" s="9" t="s">
        <v>61</v>
      </c>
      <c r="D74" s="253" t="s">
        <v>62</v>
      </c>
      <c r="E74" s="32"/>
      <c r="F74" s="252" t="s">
        <v>63</v>
      </c>
      <c r="G74" s="10" t="s">
        <v>12</v>
      </c>
      <c r="H74" s="132">
        <v>0.50939999999999996</v>
      </c>
      <c r="I74" s="325">
        <v>46219</v>
      </c>
      <c r="J74" s="311"/>
      <c r="K74" s="315"/>
    </row>
    <row r="75" spans="1:11" x14ac:dyDescent="0.45">
      <c r="A75" s="9">
        <v>72</v>
      </c>
      <c r="B75" s="302"/>
      <c r="C75" s="9" t="s">
        <v>53</v>
      </c>
      <c r="D75" s="297" t="s">
        <v>154</v>
      </c>
      <c r="E75" s="130"/>
      <c r="F75" s="131" t="s">
        <v>147</v>
      </c>
      <c r="G75" s="119" t="s">
        <v>42</v>
      </c>
      <c r="H75" s="132">
        <v>0.41510000000000002</v>
      </c>
      <c r="I75" s="321">
        <v>45874</v>
      </c>
      <c r="J75" s="311"/>
      <c r="K75" s="315"/>
    </row>
    <row r="76" spans="1:11" x14ac:dyDescent="0.45">
      <c r="A76" s="9">
        <v>73</v>
      </c>
      <c r="B76" s="302"/>
      <c r="C76" s="9" t="s">
        <v>82</v>
      </c>
      <c r="D76" s="297" t="s">
        <v>110</v>
      </c>
      <c r="E76" s="130"/>
      <c r="F76" s="131" t="s">
        <v>90</v>
      </c>
      <c r="G76" s="119" t="s">
        <v>12</v>
      </c>
      <c r="H76" s="132">
        <v>0.434</v>
      </c>
      <c r="I76" s="321">
        <v>46135</v>
      </c>
      <c r="J76" s="311"/>
      <c r="K76" s="315"/>
    </row>
    <row r="77" spans="1:11" x14ac:dyDescent="0.45">
      <c r="A77" s="9">
        <v>74</v>
      </c>
      <c r="B77" s="302"/>
      <c r="C77" s="9" t="s">
        <v>76</v>
      </c>
      <c r="D77" s="297" t="s">
        <v>96</v>
      </c>
      <c r="E77" s="130"/>
      <c r="F77" s="131" t="s">
        <v>97</v>
      </c>
      <c r="G77" s="119" t="s">
        <v>12</v>
      </c>
      <c r="H77" s="132">
        <v>0.64149999999999996</v>
      </c>
      <c r="I77" s="321">
        <v>46189</v>
      </c>
      <c r="J77" s="311"/>
      <c r="K77" s="315"/>
    </row>
    <row r="78" spans="1:11" x14ac:dyDescent="0.45">
      <c r="A78" s="9">
        <v>75</v>
      </c>
      <c r="B78" s="302"/>
      <c r="C78" s="9" t="s">
        <v>53</v>
      </c>
      <c r="D78" s="297" t="s">
        <v>232</v>
      </c>
      <c r="E78" s="130"/>
      <c r="F78" s="131" t="s">
        <v>233</v>
      </c>
      <c r="G78" s="119" t="s">
        <v>42</v>
      </c>
      <c r="H78" s="132">
        <v>0.3019</v>
      </c>
      <c r="I78" s="321">
        <v>45949</v>
      </c>
      <c r="J78" s="311"/>
      <c r="K78" s="315"/>
    </row>
    <row r="79" spans="1:11" x14ac:dyDescent="0.45">
      <c r="A79" s="9">
        <v>76</v>
      </c>
      <c r="B79" s="302"/>
      <c r="C79" s="9" t="s">
        <v>53</v>
      </c>
      <c r="D79" s="297" t="s">
        <v>75</v>
      </c>
      <c r="E79" s="130"/>
      <c r="F79" s="131" t="s">
        <v>41</v>
      </c>
      <c r="G79" s="119" t="s">
        <v>42</v>
      </c>
      <c r="H79" s="132">
        <v>0.58489999999999998</v>
      </c>
      <c r="I79" s="321">
        <v>45949</v>
      </c>
      <c r="J79" s="311"/>
      <c r="K79" s="315"/>
    </row>
    <row r="80" spans="1:11" x14ac:dyDescent="0.45">
      <c r="A80" s="3">
        <v>77</v>
      </c>
      <c r="B80" s="299"/>
      <c r="C80" s="3" t="s">
        <v>9</v>
      </c>
      <c r="D80" s="294" t="s">
        <v>384</v>
      </c>
      <c r="E80" s="128"/>
      <c r="F80" s="164" t="s">
        <v>11</v>
      </c>
      <c r="G80" s="4" t="s">
        <v>12</v>
      </c>
      <c r="H80" s="125">
        <v>1</v>
      </c>
      <c r="I80" s="6">
        <v>46212</v>
      </c>
      <c r="J80" s="310"/>
      <c r="K80" s="315"/>
    </row>
    <row r="81" spans="1:11" x14ac:dyDescent="0.45">
      <c r="A81" s="3">
        <v>78</v>
      </c>
      <c r="B81" s="299"/>
      <c r="C81" s="3" t="s">
        <v>16</v>
      </c>
      <c r="D81" s="294" t="s">
        <v>26</v>
      </c>
      <c r="E81" s="128"/>
      <c r="F81" s="124" t="s">
        <v>11</v>
      </c>
      <c r="G81" s="118" t="s">
        <v>12</v>
      </c>
      <c r="H81" s="125">
        <v>0.20749999999999999</v>
      </c>
      <c r="I81" s="320">
        <v>45980</v>
      </c>
      <c r="J81" s="310"/>
      <c r="K81" s="315"/>
    </row>
    <row r="82" spans="1:11" x14ac:dyDescent="0.45">
      <c r="A82" s="9">
        <v>79</v>
      </c>
      <c r="B82" s="302"/>
      <c r="C82" s="9" t="s">
        <v>334</v>
      </c>
      <c r="D82" s="297" t="s">
        <v>335</v>
      </c>
      <c r="E82" s="130"/>
      <c r="F82" s="131" t="s">
        <v>336</v>
      </c>
      <c r="G82" s="119" t="s">
        <v>42</v>
      </c>
      <c r="H82" s="132">
        <v>0.32079999999999997</v>
      </c>
      <c r="I82" s="321">
        <v>45880</v>
      </c>
      <c r="J82" s="311"/>
      <c r="K82" s="315"/>
    </row>
    <row r="83" spans="1:11" x14ac:dyDescent="0.45">
      <c r="A83" s="9">
        <v>80</v>
      </c>
      <c r="B83" s="302"/>
      <c r="C83" s="9" t="s">
        <v>9</v>
      </c>
      <c r="D83" s="297" t="s">
        <v>91</v>
      </c>
      <c r="E83" s="130"/>
      <c r="F83" s="131" t="s">
        <v>92</v>
      </c>
      <c r="G83" s="119" t="s">
        <v>12</v>
      </c>
      <c r="H83" s="132">
        <v>0.94340000000000002</v>
      </c>
      <c r="I83" s="321">
        <v>45244</v>
      </c>
      <c r="J83" s="311"/>
      <c r="K83" s="315"/>
    </row>
    <row r="84" spans="1:11" x14ac:dyDescent="0.45">
      <c r="A84" s="9">
        <v>81</v>
      </c>
      <c r="B84" s="302"/>
      <c r="C84" s="9" t="s">
        <v>53</v>
      </c>
      <c r="D84" s="297" t="s">
        <v>391</v>
      </c>
      <c r="E84" s="130"/>
      <c r="F84" s="131" t="s">
        <v>55</v>
      </c>
      <c r="G84" s="119" t="s">
        <v>12</v>
      </c>
      <c r="H84" s="132">
        <v>0.434</v>
      </c>
      <c r="I84" s="133">
        <v>46237</v>
      </c>
      <c r="J84" s="311"/>
      <c r="K84" s="315"/>
    </row>
    <row r="85" spans="1:11" x14ac:dyDescent="0.45">
      <c r="A85" s="3">
        <v>82</v>
      </c>
      <c r="B85" s="299"/>
      <c r="C85" s="3" t="s">
        <v>9</v>
      </c>
      <c r="D85" s="294" t="s">
        <v>386</v>
      </c>
      <c r="E85" s="128"/>
      <c r="F85" s="124"/>
      <c r="G85" s="118" t="s">
        <v>12</v>
      </c>
      <c r="H85" s="125">
        <v>0.88680000000000003</v>
      </c>
      <c r="I85" s="126">
        <v>46212</v>
      </c>
      <c r="J85" s="310"/>
      <c r="K85" s="315"/>
    </row>
    <row r="86" spans="1:11" x14ac:dyDescent="0.45">
      <c r="A86" s="3">
        <v>83</v>
      </c>
      <c r="B86" s="299"/>
      <c r="C86" s="3" t="s">
        <v>9</v>
      </c>
      <c r="D86" s="294" t="s">
        <v>117</v>
      </c>
      <c r="E86" s="128"/>
      <c r="F86" s="124" t="s">
        <v>118</v>
      </c>
      <c r="G86" s="118" t="s">
        <v>12</v>
      </c>
      <c r="H86" s="125">
        <v>0.81130000000000002</v>
      </c>
      <c r="I86" s="320">
        <v>45876</v>
      </c>
      <c r="J86" s="310"/>
      <c r="K86" s="315"/>
    </row>
    <row r="87" spans="1:11" x14ac:dyDescent="0.45">
      <c r="A87" s="3">
        <v>84</v>
      </c>
      <c r="B87" s="299"/>
      <c r="C87" s="3" t="s">
        <v>133</v>
      </c>
      <c r="D87" s="294" t="s">
        <v>190</v>
      </c>
      <c r="E87" s="128"/>
      <c r="F87" s="124" t="s">
        <v>109</v>
      </c>
      <c r="G87" s="118" t="s">
        <v>42</v>
      </c>
      <c r="H87" s="125">
        <v>0.81130000000000002</v>
      </c>
      <c r="I87" s="320">
        <v>46099</v>
      </c>
      <c r="J87" s="310"/>
      <c r="K87" s="315"/>
    </row>
    <row r="88" spans="1:11" x14ac:dyDescent="0.45">
      <c r="A88" s="9">
        <v>85</v>
      </c>
      <c r="B88" s="302"/>
      <c r="C88" s="9" t="s">
        <v>53</v>
      </c>
      <c r="D88" s="297" t="s">
        <v>79</v>
      </c>
      <c r="E88" s="130"/>
      <c r="F88" s="131" t="s">
        <v>80</v>
      </c>
      <c r="G88" s="119" t="s">
        <v>42</v>
      </c>
      <c r="H88" s="132">
        <v>0.35849999999999999</v>
      </c>
      <c r="I88" s="321">
        <v>46127</v>
      </c>
      <c r="J88" s="311"/>
      <c r="K88" s="315"/>
    </row>
    <row r="89" spans="1:11" x14ac:dyDescent="0.45">
      <c r="A89" s="3">
        <v>86</v>
      </c>
      <c r="B89" s="299"/>
      <c r="C89" s="3" t="s">
        <v>16</v>
      </c>
      <c r="D89" s="294" t="s">
        <v>122</v>
      </c>
      <c r="E89" s="128"/>
      <c r="F89" s="124" t="s">
        <v>35</v>
      </c>
      <c r="G89" s="118" t="s">
        <v>12</v>
      </c>
      <c r="H89" s="125">
        <v>0.16980000000000001</v>
      </c>
      <c r="I89" s="320">
        <v>46161</v>
      </c>
      <c r="J89" s="310"/>
      <c r="K89" s="315"/>
    </row>
    <row r="90" spans="1:11" x14ac:dyDescent="0.45">
      <c r="A90" s="9">
        <v>87</v>
      </c>
      <c r="B90" s="302"/>
      <c r="C90" s="9" t="s">
        <v>53</v>
      </c>
      <c r="D90" s="297" t="s">
        <v>106</v>
      </c>
      <c r="E90" s="130"/>
      <c r="F90" s="131" t="s">
        <v>33</v>
      </c>
      <c r="G90" s="119" t="s">
        <v>42</v>
      </c>
      <c r="H90" s="132">
        <v>0.3962</v>
      </c>
      <c r="I90" s="321">
        <v>45930</v>
      </c>
      <c r="J90" s="311"/>
      <c r="K90" s="315"/>
    </row>
    <row r="91" spans="1:11" x14ac:dyDescent="0.45">
      <c r="A91" s="9">
        <v>88</v>
      </c>
      <c r="B91" s="302"/>
      <c r="C91" s="9" t="s">
        <v>76</v>
      </c>
      <c r="D91" s="297" t="s">
        <v>77</v>
      </c>
      <c r="E91" s="130"/>
      <c r="F91" s="131" t="s">
        <v>78</v>
      </c>
      <c r="G91" s="119" t="s">
        <v>12</v>
      </c>
      <c r="H91" s="132">
        <v>0.69810000000000005</v>
      </c>
      <c r="I91" s="321">
        <v>46064</v>
      </c>
      <c r="J91" s="311"/>
      <c r="K91" s="315"/>
    </row>
    <row r="92" spans="1:11" x14ac:dyDescent="0.45">
      <c r="A92" s="3">
        <v>89</v>
      </c>
      <c r="B92" s="299"/>
      <c r="C92" s="3" t="s">
        <v>16</v>
      </c>
      <c r="D92" s="294" t="s">
        <v>40</v>
      </c>
      <c r="E92" s="128"/>
      <c r="F92" s="124" t="s">
        <v>41</v>
      </c>
      <c r="G92" s="118" t="s">
        <v>42</v>
      </c>
      <c r="H92" s="125">
        <v>0.90569999999999995</v>
      </c>
      <c r="I92" s="320">
        <v>46114</v>
      </c>
      <c r="J92" s="310"/>
      <c r="K92" s="315"/>
    </row>
    <row r="93" spans="1:11" x14ac:dyDescent="0.45">
      <c r="A93" s="9">
        <v>90</v>
      </c>
      <c r="B93" s="302"/>
      <c r="C93" s="9" t="s">
        <v>103</v>
      </c>
      <c r="D93" s="297" t="s">
        <v>392</v>
      </c>
      <c r="E93" s="130"/>
      <c r="F93" s="131" t="s">
        <v>105</v>
      </c>
      <c r="G93" s="119" t="s">
        <v>42</v>
      </c>
      <c r="H93" s="132">
        <v>0.41510000000000002</v>
      </c>
      <c r="I93" s="321">
        <v>45895</v>
      </c>
      <c r="J93" s="311"/>
      <c r="K93" s="315"/>
    </row>
    <row r="94" spans="1:11" x14ac:dyDescent="0.45">
      <c r="A94" s="3">
        <v>91</v>
      </c>
      <c r="B94" s="299"/>
      <c r="C94" s="3" t="s">
        <v>16</v>
      </c>
      <c r="D94" s="294" t="s">
        <v>17</v>
      </c>
      <c r="E94" s="128"/>
      <c r="F94" s="124" t="s">
        <v>15</v>
      </c>
      <c r="G94" s="118" t="s">
        <v>12</v>
      </c>
      <c r="H94" s="125">
        <v>0.83020000000000005</v>
      </c>
      <c r="I94" s="320">
        <v>45948</v>
      </c>
      <c r="J94" s="310"/>
      <c r="K94" s="315"/>
    </row>
    <row r="95" spans="1:11" x14ac:dyDescent="0.45">
      <c r="A95" s="3">
        <v>92</v>
      </c>
      <c r="B95" s="299"/>
      <c r="C95" s="3" t="s">
        <v>13</v>
      </c>
      <c r="D95" s="294" t="s">
        <v>60</v>
      </c>
      <c r="E95" s="128"/>
      <c r="F95" s="124" t="s">
        <v>28</v>
      </c>
      <c r="G95" s="118" t="s">
        <v>12</v>
      </c>
      <c r="H95" s="125">
        <v>0.94340000000000002</v>
      </c>
      <c r="I95" s="320">
        <v>46070</v>
      </c>
      <c r="J95" s="310"/>
      <c r="K95" s="315"/>
    </row>
    <row r="96" spans="1:11" x14ac:dyDescent="0.45">
      <c r="A96" s="3">
        <v>93</v>
      </c>
      <c r="B96" s="299"/>
      <c r="C96" s="3" t="s">
        <v>18</v>
      </c>
      <c r="D96" s="294" t="s">
        <v>19</v>
      </c>
      <c r="E96" s="128"/>
      <c r="F96" s="124"/>
      <c r="G96" s="118"/>
      <c r="H96" s="125">
        <v>0.98109999999999997</v>
      </c>
      <c r="I96" s="310"/>
      <c r="J96" s="310"/>
      <c r="K96" s="315"/>
    </row>
    <row r="97" spans="1:11" x14ac:dyDescent="0.45">
      <c r="A97" s="9">
        <v>94</v>
      </c>
      <c r="B97" s="302"/>
      <c r="C97" s="9" t="s">
        <v>53</v>
      </c>
      <c r="D97" s="297" t="s">
        <v>123</v>
      </c>
      <c r="E97" s="130"/>
      <c r="F97" s="131" t="s">
        <v>124</v>
      </c>
      <c r="G97" s="119" t="s">
        <v>42</v>
      </c>
      <c r="H97" s="132">
        <v>0.45279999999999998</v>
      </c>
      <c r="I97" s="321">
        <v>45941</v>
      </c>
      <c r="J97" s="311"/>
      <c r="K97" s="315"/>
    </row>
    <row r="98" spans="1:11" x14ac:dyDescent="0.45">
      <c r="A98" s="3">
        <v>95</v>
      </c>
      <c r="B98" s="299"/>
      <c r="C98" s="3" t="s">
        <v>16</v>
      </c>
      <c r="D98" s="294" t="s">
        <v>47</v>
      </c>
      <c r="E98" s="128"/>
      <c r="F98" s="124" t="s">
        <v>44</v>
      </c>
      <c r="G98" s="118" t="s">
        <v>12</v>
      </c>
      <c r="H98" s="125">
        <v>0.92449999999999999</v>
      </c>
      <c r="I98" s="320">
        <v>46084</v>
      </c>
      <c r="J98" s="310"/>
      <c r="K98" s="315"/>
    </row>
    <row r="99" spans="1:11" x14ac:dyDescent="0.45">
      <c r="A99" s="3">
        <v>96</v>
      </c>
      <c r="B99" s="299"/>
      <c r="C99" s="3" t="s">
        <v>9</v>
      </c>
      <c r="D99" s="294" t="s">
        <v>45</v>
      </c>
      <c r="E99" s="128"/>
      <c r="F99" s="124" t="s">
        <v>15</v>
      </c>
      <c r="G99" s="118" t="s">
        <v>12</v>
      </c>
      <c r="H99" s="125">
        <v>0.94340000000000002</v>
      </c>
      <c r="I99" s="320">
        <v>45761</v>
      </c>
      <c r="J99" s="310"/>
      <c r="K99" s="315"/>
    </row>
    <row r="100" spans="1:11" x14ac:dyDescent="0.45">
      <c r="A100" s="3">
        <v>97</v>
      </c>
      <c r="B100" s="299"/>
      <c r="C100" s="3" t="s">
        <v>9</v>
      </c>
      <c r="D100" s="294" t="s">
        <v>179</v>
      </c>
      <c r="E100" s="128"/>
      <c r="F100" s="124" t="s">
        <v>180</v>
      </c>
      <c r="G100" s="118" t="s">
        <v>42</v>
      </c>
      <c r="H100" s="125">
        <v>0.50939999999999996</v>
      </c>
      <c r="I100" s="320">
        <v>45874</v>
      </c>
      <c r="J100" s="310"/>
      <c r="K100" s="315"/>
    </row>
    <row r="101" spans="1:11" x14ac:dyDescent="0.45">
      <c r="A101" s="9">
        <v>98</v>
      </c>
      <c r="B101" s="302"/>
      <c r="C101" s="9" t="s">
        <v>53</v>
      </c>
      <c r="D101" s="297" t="s">
        <v>178</v>
      </c>
      <c r="E101" s="130"/>
      <c r="F101" s="131" t="s">
        <v>149</v>
      </c>
      <c r="G101" s="119" t="s">
        <v>42</v>
      </c>
      <c r="H101" s="132">
        <v>0.22639999999999999</v>
      </c>
      <c r="I101" s="321">
        <v>45867</v>
      </c>
      <c r="J101" s="311"/>
      <c r="K101" s="315"/>
    </row>
    <row r="102" spans="1:11" x14ac:dyDescent="0.45">
      <c r="A102" s="3">
        <v>99</v>
      </c>
      <c r="B102" s="299"/>
      <c r="C102" s="3" t="s">
        <v>16</v>
      </c>
      <c r="D102" s="294" t="s">
        <v>34</v>
      </c>
      <c r="E102" s="123" t="s">
        <v>364</v>
      </c>
      <c r="F102" s="124" t="s">
        <v>35</v>
      </c>
      <c r="G102" s="118" t="s">
        <v>12</v>
      </c>
      <c r="H102" s="125">
        <v>0.77359999999999995</v>
      </c>
      <c r="I102" s="320">
        <v>45825</v>
      </c>
      <c r="J102" s="127"/>
      <c r="K102" s="210" t="e">
        <f>H31+#REF!</f>
        <v>#REF!</v>
      </c>
    </row>
    <row r="103" spans="1:11" x14ac:dyDescent="0.45">
      <c r="A103" s="16">
        <v>100</v>
      </c>
      <c r="B103" s="300"/>
      <c r="C103" s="16" t="s">
        <v>277</v>
      </c>
      <c r="D103" s="295" t="s">
        <v>278</v>
      </c>
      <c r="E103" s="136" t="s">
        <v>379</v>
      </c>
      <c r="F103" s="137" t="s">
        <v>231</v>
      </c>
      <c r="G103" s="120" t="s">
        <v>42</v>
      </c>
      <c r="H103" s="138">
        <v>0.32079999999999997</v>
      </c>
      <c r="I103" s="322">
        <v>45795</v>
      </c>
      <c r="J103" s="139"/>
      <c r="K103" s="210" t="e">
        <f>H32+#REF!</f>
        <v>#REF!</v>
      </c>
    </row>
    <row r="104" spans="1:11" x14ac:dyDescent="0.45">
      <c r="A104" s="3">
        <v>101</v>
      </c>
      <c r="B104" s="299"/>
      <c r="C104" s="3" t="s">
        <v>261</v>
      </c>
      <c r="D104" s="294" t="s">
        <v>262</v>
      </c>
      <c r="E104" s="128" t="s">
        <v>378</v>
      </c>
      <c r="F104" s="124" t="s">
        <v>263</v>
      </c>
      <c r="G104" s="118" t="s">
        <v>42</v>
      </c>
      <c r="H104" s="125">
        <v>0.56599999999999995</v>
      </c>
      <c r="I104" s="320">
        <v>45867</v>
      </c>
      <c r="J104" s="45"/>
      <c r="K104" s="210" t="e">
        <f>H33+#REF!</f>
        <v>#REF!</v>
      </c>
    </row>
  </sheetData>
  <mergeCells count="3">
    <mergeCell ref="B3:C3"/>
    <mergeCell ref="A1:J1"/>
    <mergeCell ref="A2:J2"/>
  </mergeCells>
  <phoneticPr fontId="1" type="noConversion"/>
  <conditionalFormatting sqref="A20:A21">
    <cfRule type="duplicateValues" priority="4"/>
  </conditionalFormatting>
  <conditionalFormatting sqref="A22">
    <cfRule type="duplicateValues" priority="5"/>
  </conditionalFormatting>
  <conditionalFormatting sqref="A23">
    <cfRule type="duplicateValues" priority="2"/>
  </conditionalFormatting>
  <conditionalFormatting sqref="A74">
    <cfRule type="duplicateValues" priority="1"/>
  </conditionalFormatting>
  <conditionalFormatting sqref="A3:B3 D3:J3">
    <cfRule type="duplicateValues" priority="65"/>
  </conditionalFormatting>
  <conditionalFormatting sqref="A4:C4">
    <cfRule type="duplicateValues" priority="66"/>
  </conditionalFormatting>
  <conditionalFormatting sqref="A5:C8 A10:C16 A18:C18 A29:C29">
    <cfRule type="duplicateValues" priority="69"/>
  </conditionalFormatting>
  <conditionalFormatting sqref="A9:C9">
    <cfRule type="duplicateValues" priority="22"/>
  </conditionalFormatting>
  <conditionalFormatting sqref="A17:C17">
    <cfRule type="duplicateValues" priority="27"/>
  </conditionalFormatting>
  <conditionalFormatting sqref="A19:C19">
    <cfRule type="duplicateValues" priority="26"/>
  </conditionalFormatting>
  <conditionalFormatting sqref="A24:C24">
    <cfRule type="duplicateValues" priority="25"/>
  </conditionalFormatting>
  <conditionalFormatting sqref="A25:C25">
    <cfRule type="duplicateValues" priority="30"/>
  </conditionalFormatting>
  <conditionalFormatting sqref="A26:C26">
    <cfRule type="duplicateValues" priority="31"/>
  </conditionalFormatting>
  <conditionalFormatting sqref="A27:C27">
    <cfRule type="duplicateValues" priority="32"/>
  </conditionalFormatting>
  <conditionalFormatting sqref="A28:C28">
    <cfRule type="duplicateValues" priority="23"/>
  </conditionalFormatting>
  <conditionalFormatting sqref="A30:C30">
    <cfRule type="duplicateValues" priority="21"/>
  </conditionalFormatting>
  <conditionalFormatting sqref="A31:C31">
    <cfRule type="duplicateValues" priority="20"/>
  </conditionalFormatting>
  <conditionalFormatting sqref="A32:C32">
    <cfRule type="duplicateValues" priority="19"/>
  </conditionalFormatting>
  <conditionalFormatting sqref="A33:C33">
    <cfRule type="duplicateValues" priority="18"/>
  </conditionalFormatting>
  <conditionalFormatting sqref="A34:C34">
    <cfRule type="duplicateValues" priority="17"/>
  </conditionalFormatting>
  <conditionalFormatting sqref="B20:C21">
    <cfRule type="duplicateValues" priority="28"/>
  </conditionalFormatting>
  <conditionalFormatting sqref="B22:C23">
    <cfRule type="duplicateValues" priority="29"/>
  </conditionalFormatting>
  <conditionalFormatting sqref="C74">
    <cfRule type="duplicateValues" priority="8"/>
  </conditionalFormatting>
  <conditionalFormatting sqref="D4">
    <cfRule type="duplicateValues" priority="67"/>
  </conditionalFormatting>
  <conditionalFormatting sqref="D5:D8 D10:D16 D18 D29">
    <cfRule type="duplicateValues" priority="70"/>
  </conditionalFormatting>
  <conditionalFormatting sqref="D9">
    <cfRule type="duplicateValues" priority="43"/>
  </conditionalFormatting>
  <conditionalFormatting sqref="D17">
    <cfRule type="duplicateValues" priority="55"/>
  </conditionalFormatting>
  <conditionalFormatting sqref="D19">
    <cfRule type="duplicateValues" priority="54"/>
  </conditionalFormatting>
  <conditionalFormatting sqref="D20:D21">
    <cfRule type="duplicateValues" priority="56"/>
  </conditionalFormatting>
  <conditionalFormatting sqref="D22:D23">
    <cfRule type="duplicateValues" priority="58"/>
  </conditionalFormatting>
  <conditionalFormatting sqref="D24">
    <cfRule type="duplicateValues" priority="50"/>
  </conditionalFormatting>
  <conditionalFormatting sqref="D25">
    <cfRule type="duplicateValues" priority="60"/>
  </conditionalFormatting>
  <conditionalFormatting sqref="D26">
    <cfRule type="duplicateValues" priority="62"/>
  </conditionalFormatting>
  <conditionalFormatting sqref="D27">
    <cfRule type="duplicateValues" priority="63"/>
  </conditionalFormatting>
  <conditionalFormatting sqref="D28">
    <cfRule type="duplicateValues" priority="46"/>
  </conditionalFormatting>
  <conditionalFormatting sqref="D30">
    <cfRule type="duplicateValues" priority="41"/>
  </conditionalFormatting>
  <conditionalFormatting sqref="D31">
    <cfRule type="duplicateValues" priority="39"/>
  </conditionalFormatting>
  <conditionalFormatting sqref="D32">
    <cfRule type="duplicateValues" priority="38"/>
  </conditionalFormatting>
  <conditionalFormatting sqref="D33">
    <cfRule type="duplicateValues" priority="36"/>
  </conditionalFormatting>
  <conditionalFormatting sqref="D34">
    <cfRule type="duplicateValues" priority="35"/>
  </conditionalFormatting>
  <conditionalFormatting sqref="D74">
    <cfRule type="duplicateValues" priority="9"/>
  </conditionalFormatting>
  <conditionalFormatting sqref="F4">
    <cfRule type="duplicateValues" priority="68"/>
  </conditionalFormatting>
  <conditionalFormatting sqref="F5:F8 F10:F16 F18 F29">
    <cfRule type="duplicateValues" priority="71"/>
  </conditionalFormatting>
  <conditionalFormatting sqref="F9">
    <cfRule type="duplicateValues" priority="44"/>
  </conditionalFormatting>
  <conditionalFormatting sqref="F17">
    <cfRule type="duplicateValues" priority="53"/>
  </conditionalFormatting>
  <conditionalFormatting sqref="F19">
    <cfRule type="duplicateValues" priority="52"/>
  </conditionalFormatting>
  <conditionalFormatting sqref="F20:F21">
    <cfRule type="duplicateValues" priority="57"/>
  </conditionalFormatting>
  <conditionalFormatting sqref="F22:F23">
    <cfRule type="duplicateValues" priority="59"/>
  </conditionalFormatting>
  <conditionalFormatting sqref="F24">
    <cfRule type="duplicateValues" priority="51"/>
  </conditionalFormatting>
  <conditionalFormatting sqref="F25">
    <cfRule type="duplicateValues" priority="61"/>
  </conditionalFormatting>
  <conditionalFormatting sqref="F26">
    <cfRule type="duplicateValues" priority="47"/>
  </conditionalFormatting>
  <conditionalFormatting sqref="F27">
    <cfRule type="duplicateValues" priority="64"/>
  </conditionalFormatting>
  <conditionalFormatting sqref="F28">
    <cfRule type="duplicateValues" priority="45"/>
  </conditionalFormatting>
  <conditionalFormatting sqref="F30">
    <cfRule type="duplicateValues" priority="42"/>
  </conditionalFormatting>
  <conditionalFormatting sqref="F31">
    <cfRule type="duplicateValues" priority="40"/>
  </conditionalFormatting>
  <conditionalFormatting sqref="F32">
    <cfRule type="duplicateValues" priority="11"/>
  </conditionalFormatting>
  <conditionalFormatting sqref="F33">
    <cfRule type="duplicateValues" priority="34"/>
  </conditionalFormatting>
  <conditionalFormatting sqref="F34">
    <cfRule type="duplicateValues" priority="33"/>
  </conditionalFormatting>
  <conditionalFormatting sqref="F70">
    <cfRule type="duplicateValues" priority="7"/>
  </conditionalFormatting>
  <conditionalFormatting sqref="F74">
    <cfRule type="duplicateValues" priority="10"/>
  </conditionalFormatting>
  <conditionalFormatting sqref="F80">
    <cfRule type="duplicateValues" priority="6"/>
  </conditionalFormatting>
  <conditionalFormatting sqref="I4:I31 H4:H34">
    <cfRule type="cellIs" dxfId="8" priority="13" operator="lessThan">
      <formula>0.6</formula>
    </cfRule>
  </conditionalFormatting>
  <conditionalFormatting sqref="I33:I34">
    <cfRule type="cellIs" dxfId="7" priority="14" operator="lessThan">
      <formula>0.6</formula>
    </cfRule>
  </conditionalFormatting>
  <conditionalFormatting sqref="I102:I104">
    <cfRule type="cellIs" dxfId="6" priority="12" operator="lessThan">
      <formula>0.6</formula>
    </cfRule>
  </conditionalFormatting>
  <conditionalFormatting sqref="J4:J14">
    <cfRule type="cellIs" dxfId="5" priority="15" operator="lessThan">
      <formula>0.6</formula>
    </cfRule>
  </conditionalFormatting>
  <conditionalFormatting sqref="J16:J22">
    <cfRule type="cellIs" dxfId="4" priority="16" operator="lessThan">
      <formula>0.6</formula>
    </cfRule>
  </conditionalFormatting>
  <conditionalFormatting sqref="J25:J29">
    <cfRule type="cellIs" dxfId="3" priority="37" operator="lessThan">
      <formula>0.6</formula>
    </cfRule>
  </conditionalFormatting>
  <printOptions horizontalCentered="1"/>
  <pageMargins left="0.23622047244094491" right="0.23622047244094491" top="0.35433070866141742" bottom="0.74803149606299213" header="0.31496062992125978" footer="0.31496062992125978"/>
  <pageSetup paperSize="9" scale="71" fitToWidth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34"/>
  <sheetViews>
    <sheetView view="pageBreakPreview" zoomScale="80" zoomScaleNormal="85" zoomScaleSheetLayoutView="80" workbookViewId="0">
      <selection activeCell="E9" sqref="E9"/>
    </sheetView>
  </sheetViews>
  <sheetFormatPr defaultRowHeight="16.149999999999999" x14ac:dyDescent="0.45"/>
  <cols>
    <col min="1" max="1" width="5" style="293" customWidth="1"/>
    <col min="2" max="2" width="1.19921875" style="316" hidden="1" customWidth="1"/>
    <col min="3" max="3" width="3.46484375" style="316" customWidth="1"/>
    <col min="4" max="4" width="15.46484375" style="316" bestFit="1" customWidth="1"/>
    <col min="5" max="5" width="34.46484375" style="316" bestFit="1" customWidth="1"/>
    <col min="6" max="6" width="24.46484375" style="316" hidden="1" customWidth="1"/>
    <col min="7" max="7" width="9.796875" style="316" customWidth="1"/>
    <col min="8" max="8" width="12.46484375" style="316" customWidth="1"/>
    <col min="9" max="10" width="21.46484375" style="316" customWidth="1"/>
    <col min="11" max="11" width="15.46484375" style="316" bestFit="1" customWidth="1"/>
    <col min="12" max="12" width="23.46484375" style="316" customWidth="1"/>
    <col min="13" max="13" width="9.796875" style="316" hidden="1" customWidth="1"/>
    <col min="14" max="15" width="15.19921875" style="316" customWidth="1"/>
  </cols>
  <sheetData>
    <row r="1" spans="1:15" ht="64.5" customHeight="1" x14ac:dyDescent="0.5">
      <c r="A1" s="444" t="s">
        <v>395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314" t="s">
        <v>381</v>
      </c>
    </row>
    <row r="2" spans="1:15" ht="40.5" customHeight="1" x14ac:dyDescent="0.45">
      <c r="A2" s="35"/>
      <c r="B2" s="442" t="s">
        <v>1</v>
      </c>
      <c r="C2" s="429"/>
      <c r="D2" s="443"/>
      <c r="E2" s="36" t="s">
        <v>2</v>
      </c>
      <c r="F2" s="36" t="s">
        <v>3</v>
      </c>
      <c r="G2" s="32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396</v>
      </c>
      <c r="M2" s="44" t="s">
        <v>8</v>
      </c>
      <c r="N2" s="44" t="s">
        <v>352</v>
      </c>
      <c r="O2" s="37" t="s">
        <v>355</v>
      </c>
    </row>
    <row r="3" spans="1:15" ht="21" customHeight="1" x14ac:dyDescent="0.45">
      <c r="A3" s="50">
        <v>1</v>
      </c>
      <c r="B3" s="1"/>
      <c r="C3" s="25"/>
      <c r="D3" s="2" t="s">
        <v>9</v>
      </c>
      <c r="E3" s="3" t="s">
        <v>23</v>
      </c>
      <c r="F3" s="30" t="s">
        <v>362</v>
      </c>
      <c r="G3" s="38" t="s">
        <v>363</v>
      </c>
      <c r="H3" s="4" t="s">
        <v>12</v>
      </c>
      <c r="I3" s="5">
        <v>0.92</v>
      </c>
      <c r="J3" s="5">
        <v>0.86580000000000001</v>
      </c>
      <c r="K3" s="5">
        <v>0.88</v>
      </c>
      <c r="L3" s="5">
        <v>0.92449999999999999</v>
      </c>
      <c r="M3" s="5">
        <f t="shared" ref="M3:M34" si="0">I3+J3+K3+L3</f>
        <v>3.5903</v>
      </c>
      <c r="N3" s="45">
        <v>45904</v>
      </c>
      <c r="O3" s="6">
        <v>46156</v>
      </c>
    </row>
    <row r="4" spans="1:15" ht="21" customHeight="1" x14ac:dyDescent="0.45">
      <c r="A4" s="51">
        <v>2</v>
      </c>
      <c r="B4" s="1"/>
      <c r="C4" s="25"/>
      <c r="D4" s="2" t="s">
        <v>13</v>
      </c>
      <c r="E4" s="2" t="s">
        <v>360</v>
      </c>
      <c r="F4" s="31"/>
      <c r="G4" s="40" t="s">
        <v>397</v>
      </c>
      <c r="H4" s="4" t="s">
        <v>12</v>
      </c>
      <c r="I4" s="5">
        <v>0.90490000000000004</v>
      </c>
      <c r="J4" s="5">
        <v>0.85940000000000005</v>
      </c>
      <c r="K4" s="5">
        <v>0.8</v>
      </c>
      <c r="L4" s="5">
        <v>1</v>
      </c>
      <c r="M4" s="5">
        <f t="shared" si="0"/>
        <v>3.5643000000000002</v>
      </c>
      <c r="N4" s="45">
        <v>46170</v>
      </c>
      <c r="O4" s="6">
        <v>46195</v>
      </c>
    </row>
    <row r="5" spans="1:15" ht="21" customHeight="1" x14ac:dyDescent="0.45">
      <c r="A5" s="50">
        <v>3</v>
      </c>
      <c r="B5" s="1"/>
      <c r="C5" s="25"/>
      <c r="D5" s="2" t="s">
        <v>16</v>
      </c>
      <c r="E5" s="3" t="s">
        <v>34</v>
      </c>
      <c r="F5" s="30" t="s">
        <v>364</v>
      </c>
      <c r="G5" s="38" t="s">
        <v>35</v>
      </c>
      <c r="H5" s="4" t="s">
        <v>12</v>
      </c>
      <c r="I5" s="5">
        <v>0.80320000000000003</v>
      </c>
      <c r="J5" s="5">
        <v>0.8115</v>
      </c>
      <c r="K5" s="5">
        <v>0.92</v>
      </c>
      <c r="L5" s="5">
        <v>0.77359999999999995</v>
      </c>
      <c r="M5" s="5">
        <f t="shared" si="0"/>
        <v>3.3083</v>
      </c>
      <c r="N5" s="45">
        <v>46132</v>
      </c>
      <c r="O5" s="6">
        <v>46156</v>
      </c>
    </row>
    <row r="6" spans="1:15" ht="21" customHeight="1" x14ac:dyDescent="0.45">
      <c r="A6" s="51">
        <v>4</v>
      </c>
      <c r="B6" s="1"/>
      <c r="C6" s="25"/>
      <c r="D6" s="2" t="s">
        <v>9</v>
      </c>
      <c r="E6" s="2" t="s">
        <v>52</v>
      </c>
      <c r="F6" s="31"/>
      <c r="G6" s="40" t="s">
        <v>363</v>
      </c>
      <c r="H6" s="4" t="s">
        <v>12</v>
      </c>
      <c r="I6" s="5">
        <v>0.88</v>
      </c>
      <c r="J6" s="5">
        <v>0.84030000000000005</v>
      </c>
      <c r="K6" s="5">
        <v>0.7</v>
      </c>
      <c r="L6" s="5">
        <v>0.8679</v>
      </c>
      <c r="M6" s="5">
        <f t="shared" si="0"/>
        <v>3.2882000000000002</v>
      </c>
      <c r="N6" s="45">
        <v>46094</v>
      </c>
      <c r="O6" s="6">
        <v>46156</v>
      </c>
    </row>
    <row r="7" spans="1:15" ht="21" customHeight="1" x14ac:dyDescent="0.45">
      <c r="A7" s="50">
        <v>5</v>
      </c>
      <c r="B7" s="1"/>
      <c r="C7" s="25"/>
      <c r="D7" s="15" t="s">
        <v>30</v>
      </c>
      <c r="E7" s="16" t="s">
        <v>31</v>
      </c>
      <c r="F7" s="34"/>
      <c r="G7" s="42" t="s">
        <v>32</v>
      </c>
      <c r="H7" s="17" t="s">
        <v>21</v>
      </c>
      <c r="I7" s="18">
        <v>0.83779999999999999</v>
      </c>
      <c r="J7" s="18">
        <v>0.7157</v>
      </c>
      <c r="K7" s="18">
        <v>1</v>
      </c>
      <c r="L7" s="18">
        <v>0.66039999999999999</v>
      </c>
      <c r="M7" s="5">
        <f t="shared" si="0"/>
        <v>3.2139000000000002</v>
      </c>
      <c r="N7" s="49" t="s">
        <v>22</v>
      </c>
      <c r="O7" s="19">
        <v>46185</v>
      </c>
    </row>
    <row r="8" spans="1:15" ht="21" customHeight="1" x14ac:dyDescent="0.45">
      <c r="A8" s="51">
        <v>6</v>
      </c>
      <c r="B8" s="7"/>
      <c r="C8" s="26"/>
      <c r="D8" s="8" t="s">
        <v>53</v>
      </c>
      <c r="E8" s="9" t="s">
        <v>56</v>
      </c>
      <c r="F8" s="32"/>
      <c r="G8" s="39" t="s">
        <v>57</v>
      </c>
      <c r="H8" s="10" t="s">
        <v>42</v>
      </c>
      <c r="I8" s="11">
        <v>0.90380000000000005</v>
      </c>
      <c r="J8" s="11">
        <v>0.84340000000000004</v>
      </c>
      <c r="K8" s="11">
        <v>0.64</v>
      </c>
      <c r="L8" s="11">
        <v>0.62260000000000004</v>
      </c>
      <c r="M8" s="5">
        <f t="shared" si="0"/>
        <v>3.0098000000000003</v>
      </c>
      <c r="N8" s="46">
        <v>46104</v>
      </c>
      <c r="O8" s="12">
        <v>46158</v>
      </c>
    </row>
    <row r="9" spans="1:15" ht="21" customHeight="1" x14ac:dyDescent="0.45">
      <c r="A9" s="50">
        <v>7</v>
      </c>
      <c r="B9" s="14"/>
      <c r="C9" s="52"/>
      <c r="D9" s="15" t="s">
        <v>130</v>
      </c>
      <c r="E9" s="16" t="s">
        <v>131</v>
      </c>
      <c r="F9" s="34" t="s">
        <v>367</v>
      </c>
      <c r="G9" s="42" t="s">
        <v>132</v>
      </c>
      <c r="H9" s="17" t="s">
        <v>42</v>
      </c>
      <c r="I9" s="18">
        <v>0.54490000000000005</v>
      </c>
      <c r="J9" s="18">
        <v>0.58779999999999999</v>
      </c>
      <c r="K9" s="18">
        <v>0.84</v>
      </c>
      <c r="L9" s="18">
        <v>0.75470000000000004</v>
      </c>
      <c r="M9" s="5">
        <f t="shared" si="0"/>
        <v>2.7274000000000003</v>
      </c>
      <c r="N9" s="47">
        <v>45897</v>
      </c>
      <c r="O9" s="19">
        <v>46160</v>
      </c>
    </row>
    <row r="10" spans="1:15" ht="21" customHeight="1" x14ac:dyDescent="0.45">
      <c r="A10" s="51">
        <v>8</v>
      </c>
      <c r="B10" s="1"/>
      <c r="C10" s="25"/>
      <c r="D10" s="2" t="s">
        <v>16</v>
      </c>
      <c r="E10" s="3" t="s">
        <v>136</v>
      </c>
      <c r="F10" s="31"/>
      <c r="G10" s="38" t="s">
        <v>124</v>
      </c>
      <c r="H10" s="4" t="s">
        <v>42</v>
      </c>
      <c r="I10" s="5">
        <v>0.56320000000000003</v>
      </c>
      <c r="J10" s="5">
        <v>0.64539999999999997</v>
      </c>
      <c r="K10" s="5">
        <v>0.76</v>
      </c>
      <c r="L10" s="5">
        <v>0.75470000000000004</v>
      </c>
      <c r="M10" s="5">
        <f t="shared" si="0"/>
        <v>2.7233000000000001</v>
      </c>
      <c r="N10" s="45">
        <v>46121</v>
      </c>
      <c r="O10" s="6">
        <v>46160</v>
      </c>
    </row>
    <row r="11" spans="1:15" ht="21" customHeight="1" x14ac:dyDescent="0.45">
      <c r="A11" s="50">
        <v>9</v>
      </c>
      <c r="B11" s="7"/>
      <c r="C11" s="26"/>
      <c r="D11" s="8" t="s">
        <v>76</v>
      </c>
      <c r="E11" s="9" t="s">
        <v>114</v>
      </c>
      <c r="F11" s="32"/>
      <c r="G11" s="39" t="s">
        <v>115</v>
      </c>
      <c r="H11" s="10" t="s">
        <v>42</v>
      </c>
      <c r="I11" s="11">
        <v>0.64219999999999999</v>
      </c>
      <c r="J11" s="11">
        <v>0.72840000000000005</v>
      </c>
      <c r="K11" s="11">
        <v>0.72</v>
      </c>
      <c r="L11" s="11">
        <v>0.58489999999999998</v>
      </c>
      <c r="M11" s="5">
        <f t="shared" si="0"/>
        <v>2.6755000000000004</v>
      </c>
      <c r="N11" s="46">
        <v>46031</v>
      </c>
      <c r="O11" s="12">
        <v>46158</v>
      </c>
    </row>
    <row r="12" spans="1:15" ht="21" customHeight="1" x14ac:dyDescent="0.45">
      <c r="A12" s="51">
        <v>10</v>
      </c>
      <c r="B12" s="1"/>
      <c r="C12" s="25"/>
      <c r="D12" s="2" t="s">
        <v>71</v>
      </c>
      <c r="E12" s="3" t="s">
        <v>141</v>
      </c>
      <c r="F12" s="31" t="s">
        <v>370</v>
      </c>
      <c r="G12" s="38" t="s">
        <v>101</v>
      </c>
      <c r="H12" s="4" t="s">
        <v>42</v>
      </c>
      <c r="I12" s="5">
        <v>0.5968</v>
      </c>
      <c r="J12" s="5">
        <v>0.46650000000000003</v>
      </c>
      <c r="K12" s="5">
        <v>0.86</v>
      </c>
      <c r="L12" s="5">
        <v>0.66039999999999999</v>
      </c>
      <c r="M12" s="5">
        <f t="shared" si="0"/>
        <v>2.5836999999999999</v>
      </c>
      <c r="N12" s="45">
        <v>45903</v>
      </c>
      <c r="O12" s="6">
        <v>46160</v>
      </c>
    </row>
    <row r="13" spans="1:15" ht="21" customHeight="1" x14ac:dyDescent="0.45">
      <c r="A13" s="50">
        <v>11</v>
      </c>
      <c r="B13" s="1"/>
      <c r="C13" s="25"/>
      <c r="D13" s="2" t="s">
        <v>16</v>
      </c>
      <c r="E13" s="2" t="s">
        <v>204</v>
      </c>
      <c r="F13" s="31"/>
      <c r="G13" s="40" t="s">
        <v>205</v>
      </c>
      <c r="H13" s="4" t="s">
        <v>42</v>
      </c>
      <c r="I13" s="5">
        <v>0.46489999999999998</v>
      </c>
      <c r="J13" s="5">
        <v>0.51759999999999995</v>
      </c>
      <c r="K13" s="5">
        <v>0.74</v>
      </c>
      <c r="L13" s="5">
        <v>0.83020000000000005</v>
      </c>
      <c r="M13" s="5">
        <f t="shared" si="0"/>
        <v>2.5526999999999997</v>
      </c>
      <c r="N13" s="45">
        <v>46120</v>
      </c>
      <c r="O13" s="6">
        <v>46159</v>
      </c>
    </row>
    <row r="14" spans="1:15" ht="21" customHeight="1" x14ac:dyDescent="0.45">
      <c r="A14" s="51">
        <v>12</v>
      </c>
      <c r="B14" s="1"/>
      <c r="C14" s="25"/>
      <c r="D14" s="2" t="s">
        <v>71</v>
      </c>
      <c r="E14" s="2" t="s">
        <v>206</v>
      </c>
      <c r="F14" s="31" t="s">
        <v>366</v>
      </c>
      <c r="G14" s="40" t="s">
        <v>124</v>
      </c>
      <c r="H14" s="4" t="s">
        <v>74</v>
      </c>
      <c r="I14" s="5">
        <v>0.4703</v>
      </c>
      <c r="J14" s="5">
        <v>0.40899999999999997</v>
      </c>
      <c r="K14" s="5">
        <v>0.84</v>
      </c>
      <c r="L14" s="5">
        <v>0.81130000000000002</v>
      </c>
      <c r="M14" s="5">
        <f t="shared" si="0"/>
        <v>2.5306000000000002</v>
      </c>
      <c r="N14" s="45">
        <v>45903</v>
      </c>
      <c r="O14" s="6">
        <v>46159</v>
      </c>
    </row>
    <row r="15" spans="1:15" ht="21" customHeight="1" x14ac:dyDescent="0.45">
      <c r="A15" s="50">
        <v>13</v>
      </c>
      <c r="B15" s="7"/>
      <c r="C15" s="26"/>
      <c r="D15" s="8" t="s">
        <v>53</v>
      </c>
      <c r="E15" s="8" t="s">
        <v>119</v>
      </c>
      <c r="F15" s="32"/>
      <c r="G15" s="41" t="s">
        <v>115</v>
      </c>
      <c r="H15" s="10" t="s">
        <v>42</v>
      </c>
      <c r="I15" s="11">
        <v>0.76970000000000005</v>
      </c>
      <c r="J15" s="11">
        <v>0.78910000000000002</v>
      </c>
      <c r="K15" s="11">
        <v>0.48</v>
      </c>
      <c r="L15" s="11">
        <v>0.41510000000000002</v>
      </c>
      <c r="M15" s="5">
        <f t="shared" si="0"/>
        <v>2.4539</v>
      </c>
      <c r="N15" s="46">
        <v>46100</v>
      </c>
      <c r="O15" s="12">
        <v>46158</v>
      </c>
    </row>
    <row r="16" spans="1:15" ht="21" customHeight="1" x14ac:dyDescent="0.45">
      <c r="A16" s="51">
        <v>14</v>
      </c>
      <c r="B16" s="20"/>
      <c r="C16" s="53"/>
      <c r="D16" s="21" t="s">
        <v>128</v>
      </c>
      <c r="E16" s="21" t="s">
        <v>228</v>
      </c>
      <c r="F16" s="33"/>
      <c r="G16" s="55" t="s">
        <v>173</v>
      </c>
      <c r="H16" s="22" t="s">
        <v>42</v>
      </c>
      <c r="I16" s="23">
        <v>0.52</v>
      </c>
      <c r="J16" s="23">
        <v>0.47599999999999998</v>
      </c>
      <c r="K16" s="23">
        <v>0.64</v>
      </c>
      <c r="L16" s="23">
        <v>0.77359999999999995</v>
      </c>
      <c r="M16" s="5">
        <f t="shared" si="0"/>
        <v>2.4096000000000002</v>
      </c>
      <c r="N16" s="48">
        <v>46038</v>
      </c>
      <c r="O16" s="24">
        <v>46158</v>
      </c>
    </row>
    <row r="17" spans="1:15" ht="21" customHeight="1" x14ac:dyDescent="0.45">
      <c r="A17" s="50">
        <v>15</v>
      </c>
      <c r="B17" s="7"/>
      <c r="C17" s="26"/>
      <c r="D17" s="8" t="s">
        <v>174</v>
      </c>
      <c r="E17" s="8" t="s">
        <v>175</v>
      </c>
      <c r="F17" s="32" t="s">
        <v>366</v>
      </c>
      <c r="G17" s="41" t="s">
        <v>124</v>
      </c>
      <c r="H17" s="10" t="s">
        <v>42</v>
      </c>
      <c r="I17" s="11">
        <v>0.58919999999999995</v>
      </c>
      <c r="J17" s="11">
        <v>0.4728</v>
      </c>
      <c r="K17" s="11">
        <v>0.76</v>
      </c>
      <c r="L17" s="11">
        <v>0.58489999999999998</v>
      </c>
      <c r="M17" s="5">
        <f t="shared" si="0"/>
        <v>2.4068999999999998</v>
      </c>
      <c r="N17" s="46">
        <v>45965</v>
      </c>
      <c r="O17" s="12">
        <v>46164</v>
      </c>
    </row>
    <row r="18" spans="1:15" ht="21" customHeight="1" x14ac:dyDescent="0.45">
      <c r="A18" s="51">
        <v>16</v>
      </c>
      <c r="B18" s="20"/>
      <c r="C18" s="53"/>
      <c r="D18" s="21" t="s">
        <v>128</v>
      </c>
      <c r="E18" s="21" t="s">
        <v>229</v>
      </c>
      <c r="F18" s="33"/>
      <c r="G18" s="55" t="s">
        <v>127</v>
      </c>
      <c r="H18" s="22" t="s">
        <v>42</v>
      </c>
      <c r="I18" s="23">
        <v>0.53620000000000001</v>
      </c>
      <c r="J18" s="23">
        <v>0.38979999999999998</v>
      </c>
      <c r="K18" s="23">
        <v>0.7</v>
      </c>
      <c r="L18" s="23">
        <v>0.77359999999999995</v>
      </c>
      <c r="M18" s="5">
        <f t="shared" si="0"/>
        <v>2.3996</v>
      </c>
      <c r="N18" s="48">
        <v>46036</v>
      </c>
      <c r="O18" s="24">
        <v>46164</v>
      </c>
    </row>
    <row r="19" spans="1:15" ht="21" customHeight="1" x14ac:dyDescent="0.45">
      <c r="A19" s="50">
        <v>17</v>
      </c>
      <c r="B19" s="7"/>
      <c r="C19" s="26"/>
      <c r="D19" s="8" t="s">
        <v>53</v>
      </c>
      <c r="E19" s="8" t="s">
        <v>146</v>
      </c>
      <c r="F19" s="32"/>
      <c r="G19" s="41" t="s">
        <v>147</v>
      </c>
      <c r="H19" s="10" t="s">
        <v>42</v>
      </c>
      <c r="I19" s="11">
        <v>0.71460000000000001</v>
      </c>
      <c r="J19" s="11">
        <v>0.74439999999999995</v>
      </c>
      <c r="K19" s="11">
        <v>0.46</v>
      </c>
      <c r="L19" s="11">
        <v>0.434</v>
      </c>
      <c r="M19" s="5">
        <f t="shared" si="0"/>
        <v>2.3530000000000002</v>
      </c>
      <c r="N19" s="46">
        <v>46099</v>
      </c>
      <c r="O19" s="12">
        <v>46157</v>
      </c>
    </row>
    <row r="20" spans="1:15" ht="21" customHeight="1" x14ac:dyDescent="0.45">
      <c r="A20" s="51">
        <v>18</v>
      </c>
      <c r="B20" s="13"/>
      <c r="C20" s="27"/>
      <c r="D20" s="8" t="s">
        <v>53</v>
      </c>
      <c r="E20" s="8" t="s">
        <v>148</v>
      </c>
      <c r="F20" s="32" t="s">
        <v>149</v>
      </c>
      <c r="G20" s="41" t="s">
        <v>149</v>
      </c>
      <c r="H20" s="10" t="s">
        <v>42</v>
      </c>
      <c r="I20" s="11">
        <v>0.7157</v>
      </c>
      <c r="J20" s="11">
        <v>0.53669999999999995</v>
      </c>
      <c r="K20" s="11">
        <v>0.66</v>
      </c>
      <c r="L20" s="11">
        <v>0.434</v>
      </c>
      <c r="M20" s="5">
        <f t="shared" si="0"/>
        <v>2.3464</v>
      </c>
      <c r="N20" s="46">
        <v>45903</v>
      </c>
      <c r="O20" s="12">
        <v>46157</v>
      </c>
    </row>
    <row r="21" spans="1:15" ht="21" customHeight="1" x14ac:dyDescent="0.45">
      <c r="A21" s="50">
        <v>19</v>
      </c>
      <c r="B21" s="7"/>
      <c r="C21" s="26"/>
      <c r="D21" s="8" t="s">
        <v>53</v>
      </c>
      <c r="E21" s="8" t="s">
        <v>188</v>
      </c>
      <c r="F21" s="32" t="s">
        <v>365</v>
      </c>
      <c r="G21" s="41" t="s">
        <v>173</v>
      </c>
      <c r="H21" s="10" t="s">
        <v>42</v>
      </c>
      <c r="I21" s="11">
        <v>0.63570000000000004</v>
      </c>
      <c r="J21" s="11">
        <v>0.55589999999999995</v>
      </c>
      <c r="K21" s="11">
        <v>0.6</v>
      </c>
      <c r="L21" s="11">
        <v>0.50939999999999996</v>
      </c>
      <c r="M21" s="5">
        <f t="shared" si="0"/>
        <v>2.3009999999999997</v>
      </c>
      <c r="N21" s="46">
        <v>45903</v>
      </c>
      <c r="O21" s="12">
        <v>46164</v>
      </c>
    </row>
    <row r="22" spans="1:15" ht="21" customHeight="1" x14ac:dyDescent="0.45">
      <c r="A22" s="51">
        <v>20</v>
      </c>
      <c r="B22" s="56"/>
      <c r="C22" s="57"/>
      <c r="D22" s="58" t="s">
        <v>277</v>
      </c>
      <c r="E22" s="59" t="s">
        <v>278</v>
      </c>
      <c r="F22" s="34" t="s">
        <v>379</v>
      </c>
      <c r="G22" s="60" t="s">
        <v>231</v>
      </c>
      <c r="H22" s="17" t="s">
        <v>42</v>
      </c>
      <c r="I22" s="18">
        <v>0.33950000000000002</v>
      </c>
      <c r="J22" s="18">
        <v>0.34820000000000001</v>
      </c>
      <c r="K22" s="18">
        <v>0.72</v>
      </c>
      <c r="L22" s="18">
        <v>0.8679</v>
      </c>
      <c r="M22" s="5">
        <f t="shared" si="0"/>
        <v>2.2755999999999998</v>
      </c>
      <c r="N22" s="47">
        <v>45902</v>
      </c>
      <c r="O22" s="19">
        <v>46164</v>
      </c>
    </row>
    <row r="23" spans="1:15" ht="21" customHeight="1" x14ac:dyDescent="0.45">
      <c r="A23" s="50">
        <v>21</v>
      </c>
      <c r="B23" s="7"/>
      <c r="C23" s="43"/>
      <c r="D23" s="8" t="s">
        <v>214</v>
      </c>
      <c r="E23" s="9" t="s">
        <v>215</v>
      </c>
      <c r="F23" s="32" t="s">
        <v>374</v>
      </c>
      <c r="G23" s="39" t="s">
        <v>216</v>
      </c>
      <c r="H23" s="10" t="s">
        <v>42</v>
      </c>
      <c r="I23" s="11">
        <v>0.55889999999999995</v>
      </c>
      <c r="J23" s="11">
        <v>0.42809999999999998</v>
      </c>
      <c r="K23" s="11">
        <v>0.7</v>
      </c>
      <c r="L23" s="11">
        <v>0.58489999999999998</v>
      </c>
      <c r="M23" s="5">
        <f t="shared" si="0"/>
        <v>2.2718999999999996</v>
      </c>
      <c r="N23" s="46">
        <v>45904</v>
      </c>
      <c r="O23" s="12">
        <v>46159</v>
      </c>
    </row>
    <row r="24" spans="1:15" ht="21" customHeight="1" x14ac:dyDescent="0.45">
      <c r="A24" s="51">
        <v>22</v>
      </c>
      <c r="B24" s="1"/>
      <c r="C24" s="28"/>
      <c r="D24" s="2" t="s">
        <v>261</v>
      </c>
      <c r="E24" s="3" t="s">
        <v>262</v>
      </c>
      <c r="F24" s="31" t="s">
        <v>378</v>
      </c>
      <c r="G24" s="38" t="s">
        <v>263</v>
      </c>
      <c r="H24" s="4" t="s">
        <v>42</v>
      </c>
      <c r="I24" s="5">
        <v>0.34489999999999998</v>
      </c>
      <c r="J24" s="5">
        <v>0.29709999999999998</v>
      </c>
      <c r="K24" s="5">
        <v>0.82</v>
      </c>
      <c r="L24" s="5">
        <v>0.77359999999999995</v>
      </c>
      <c r="M24" s="5">
        <f t="shared" si="0"/>
        <v>2.2355999999999998</v>
      </c>
      <c r="N24" s="45">
        <v>45902</v>
      </c>
      <c r="O24" s="6">
        <v>46165</v>
      </c>
    </row>
    <row r="25" spans="1:15" ht="21" customHeight="1" x14ac:dyDescent="0.45">
      <c r="A25" s="50">
        <v>23</v>
      </c>
      <c r="B25" s="7"/>
      <c r="C25" s="43"/>
      <c r="D25" s="8" t="s">
        <v>53</v>
      </c>
      <c r="E25" s="9" t="s">
        <v>197</v>
      </c>
      <c r="F25" s="32" t="s">
        <v>369</v>
      </c>
      <c r="G25" s="39" t="s">
        <v>147</v>
      </c>
      <c r="H25" s="10" t="s">
        <v>42</v>
      </c>
      <c r="I25" s="11">
        <v>0.67349999999999999</v>
      </c>
      <c r="J25" s="11">
        <v>0.5655</v>
      </c>
      <c r="K25" s="11">
        <v>0.52</v>
      </c>
      <c r="L25" s="11">
        <v>0.3962</v>
      </c>
      <c r="M25" s="5">
        <f t="shared" si="0"/>
        <v>2.1551999999999998</v>
      </c>
      <c r="N25" s="46">
        <v>45951</v>
      </c>
      <c r="O25" s="12">
        <v>46164</v>
      </c>
    </row>
    <row r="26" spans="1:15" ht="21" customHeight="1" x14ac:dyDescent="0.45">
      <c r="A26" s="51">
        <v>24</v>
      </c>
      <c r="B26" s="7"/>
      <c r="C26" s="43"/>
      <c r="D26" s="8" t="s">
        <v>53</v>
      </c>
      <c r="E26" s="9" t="s">
        <v>222</v>
      </c>
      <c r="F26" s="32" t="s">
        <v>366</v>
      </c>
      <c r="G26" s="39" t="s">
        <v>124</v>
      </c>
      <c r="H26" s="10" t="s">
        <v>42</v>
      </c>
      <c r="I26" s="11">
        <v>0.63460000000000005</v>
      </c>
      <c r="J26" s="11">
        <v>0.51439999999999997</v>
      </c>
      <c r="K26" s="11">
        <v>0.52</v>
      </c>
      <c r="L26" s="11">
        <v>0.434</v>
      </c>
      <c r="M26" s="5">
        <f t="shared" si="0"/>
        <v>2.1030000000000002</v>
      </c>
      <c r="N26" s="46">
        <v>45903</v>
      </c>
      <c r="O26" s="12">
        <v>46166</v>
      </c>
    </row>
    <row r="27" spans="1:15" ht="21" customHeight="1" x14ac:dyDescent="0.45">
      <c r="A27" s="50">
        <v>25</v>
      </c>
      <c r="B27" s="1"/>
      <c r="C27" s="25"/>
      <c r="D27" s="2" t="s">
        <v>162</v>
      </c>
      <c r="E27" s="2" t="s">
        <v>249</v>
      </c>
      <c r="F27" s="31" t="s">
        <v>376</v>
      </c>
      <c r="G27" s="40" t="s">
        <v>218</v>
      </c>
      <c r="H27" s="4" t="s">
        <v>42</v>
      </c>
      <c r="I27" s="5">
        <v>0.28970000000000001</v>
      </c>
      <c r="J27" s="5">
        <v>0.30990000000000001</v>
      </c>
      <c r="K27" s="5">
        <v>0.9</v>
      </c>
      <c r="L27" s="5">
        <v>0.56599999999999995</v>
      </c>
      <c r="M27" s="5">
        <f t="shared" si="0"/>
        <v>2.0655999999999999</v>
      </c>
      <c r="N27" s="45">
        <v>45903</v>
      </c>
      <c r="O27" s="6">
        <v>46165</v>
      </c>
    </row>
    <row r="28" spans="1:15" ht="21" customHeight="1" x14ac:dyDescent="0.45">
      <c r="A28" s="51">
        <v>26</v>
      </c>
      <c r="B28" s="1"/>
      <c r="C28" s="25"/>
      <c r="D28" s="2" t="s">
        <v>133</v>
      </c>
      <c r="E28" s="2" t="s">
        <v>255</v>
      </c>
      <c r="F28" s="31" t="s">
        <v>373</v>
      </c>
      <c r="G28" s="38" t="s">
        <v>256</v>
      </c>
      <c r="H28" s="4" t="s">
        <v>42</v>
      </c>
      <c r="I28" s="5">
        <v>0.4022</v>
      </c>
      <c r="J28" s="5">
        <v>0.37380000000000002</v>
      </c>
      <c r="K28" s="5">
        <v>0.72</v>
      </c>
      <c r="L28" s="5">
        <v>0.56599999999999995</v>
      </c>
      <c r="M28" s="5">
        <f t="shared" si="0"/>
        <v>2.0619999999999998</v>
      </c>
      <c r="N28" s="45">
        <v>45905</v>
      </c>
      <c r="O28" s="6">
        <v>46165</v>
      </c>
    </row>
    <row r="29" spans="1:15" ht="21" customHeight="1" x14ac:dyDescent="0.45">
      <c r="A29" s="50">
        <v>27</v>
      </c>
      <c r="B29" s="1"/>
      <c r="C29" s="25"/>
      <c r="D29" s="2" t="s">
        <v>239</v>
      </c>
      <c r="E29" s="3" t="s">
        <v>240</v>
      </c>
      <c r="F29" s="31" t="s">
        <v>377</v>
      </c>
      <c r="G29" s="38" t="s">
        <v>147</v>
      </c>
      <c r="H29" s="4" t="s">
        <v>42</v>
      </c>
      <c r="I29" s="5">
        <v>0.38700000000000001</v>
      </c>
      <c r="J29" s="5">
        <v>0.34189999999999998</v>
      </c>
      <c r="K29" s="5">
        <v>0.82</v>
      </c>
      <c r="L29" s="5">
        <v>0.50939999999999996</v>
      </c>
      <c r="M29" s="5">
        <f t="shared" si="0"/>
        <v>2.0583</v>
      </c>
      <c r="N29" s="45">
        <v>45974</v>
      </c>
      <c r="O29" s="6">
        <v>46159</v>
      </c>
    </row>
    <row r="30" spans="1:15" ht="21" customHeight="1" x14ac:dyDescent="0.45">
      <c r="A30" s="51">
        <v>28</v>
      </c>
      <c r="B30" s="7"/>
      <c r="C30" s="26"/>
      <c r="D30" s="8" t="s">
        <v>176</v>
      </c>
      <c r="E30" s="8" t="s">
        <v>217</v>
      </c>
      <c r="F30" s="32" t="s">
        <v>375</v>
      </c>
      <c r="G30" s="41" t="s">
        <v>218</v>
      </c>
      <c r="H30" s="10" t="s">
        <v>42</v>
      </c>
      <c r="I30" s="11">
        <v>0.65300000000000002</v>
      </c>
      <c r="J30" s="11">
        <v>0.4728</v>
      </c>
      <c r="K30" s="11">
        <v>0.56000000000000005</v>
      </c>
      <c r="L30" s="11">
        <v>0.32079999999999997</v>
      </c>
      <c r="M30" s="5">
        <f t="shared" si="0"/>
        <v>2.0065999999999997</v>
      </c>
      <c r="N30" s="46">
        <v>45903</v>
      </c>
      <c r="O30" s="12">
        <v>46160</v>
      </c>
    </row>
    <row r="31" spans="1:15" ht="21" customHeight="1" x14ac:dyDescent="0.45">
      <c r="A31" s="50">
        <v>29</v>
      </c>
      <c r="B31" s="7"/>
      <c r="C31" s="26"/>
      <c r="D31" s="8" t="s">
        <v>247</v>
      </c>
      <c r="E31" s="9" t="s">
        <v>248</v>
      </c>
      <c r="F31" s="32"/>
      <c r="G31" s="39" t="s">
        <v>115</v>
      </c>
      <c r="H31" s="10" t="s">
        <v>42</v>
      </c>
      <c r="I31" s="11">
        <v>0.47460000000000002</v>
      </c>
      <c r="J31" s="11">
        <v>0.4728</v>
      </c>
      <c r="K31" s="11">
        <v>0.56000000000000005</v>
      </c>
      <c r="L31" s="11">
        <v>0.3962</v>
      </c>
      <c r="M31" s="5">
        <f t="shared" si="0"/>
        <v>1.9036</v>
      </c>
      <c r="N31" s="46">
        <v>46134</v>
      </c>
      <c r="O31" s="12">
        <v>46164</v>
      </c>
    </row>
    <row r="32" spans="1:15" ht="21" customHeight="1" x14ac:dyDescent="0.45">
      <c r="A32" s="51">
        <v>30</v>
      </c>
      <c r="B32" s="7"/>
      <c r="C32" s="43"/>
      <c r="D32" s="8" t="s">
        <v>166</v>
      </c>
      <c r="E32" s="9" t="s">
        <v>271</v>
      </c>
      <c r="F32" s="32" t="s">
        <v>272</v>
      </c>
      <c r="G32" s="39" t="s">
        <v>272</v>
      </c>
      <c r="H32" s="10" t="s">
        <v>42</v>
      </c>
      <c r="I32" s="11">
        <v>0.47889999999999999</v>
      </c>
      <c r="J32" s="11">
        <v>0.40260000000000001</v>
      </c>
      <c r="K32" s="11">
        <v>0.56000000000000005</v>
      </c>
      <c r="L32" s="11">
        <v>0.37740000000000001</v>
      </c>
      <c r="M32" s="5">
        <f t="shared" si="0"/>
        <v>1.8189</v>
      </c>
      <c r="N32" s="46">
        <v>45912</v>
      </c>
      <c r="O32" s="12">
        <v>46166</v>
      </c>
    </row>
    <row r="33" spans="1:15" ht="21" customHeight="1" x14ac:dyDescent="0.45">
      <c r="A33" s="50">
        <v>31</v>
      </c>
      <c r="B33" s="7"/>
      <c r="C33" s="43"/>
      <c r="D33" s="8" t="s">
        <v>320</v>
      </c>
      <c r="E33" s="9" t="s">
        <v>321</v>
      </c>
      <c r="F33" s="32"/>
      <c r="G33" s="39" t="s">
        <v>147</v>
      </c>
      <c r="H33" s="10" t="s">
        <v>42</v>
      </c>
      <c r="I33" s="11">
        <v>0.34699999999999998</v>
      </c>
      <c r="J33" s="11">
        <v>0.33860000000000001</v>
      </c>
      <c r="K33" s="11">
        <v>0.34</v>
      </c>
      <c r="L33" s="11">
        <v>0.32079999999999997</v>
      </c>
      <c r="M33" s="5">
        <f t="shared" si="0"/>
        <v>1.3464</v>
      </c>
      <c r="N33" s="46">
        <v>46119</v>
      </c>
      <c r="O33" s="12">
        <v>46165</v>
      </c>
    </row>
    <row r="34" spans="1:15" ht="21" customHeight="1" x14ac:dyDescent="0.45">
      <c r="A34" s="51">
        <v>32</v>
      </c>
      <c r="B34" s="7"/>
      <c r="C34" s="43"/>
      <c r="D34" s="8" t="s">
        <v>53</v>
      </c>
      <c r="E34" s="9" t="s">
        <v>329</v>
      </c>
      <c r="F34" s="32" t="s">
        <v>149</v>
      </c>
      <c r="G34" s="39" t="s">
        <v>149</v>
      </c>
      <c r="H34" s="10" t="s">
        <v>42</v>
      </c>
      <c r="I34" s="11">
        <v>6.59E-2</v>
      </c>
      <c r="J34" s="11">
        <v>0.08</v>
      </c>
      <c r="K34" s="11">
        <v>0.54</v>
      </c>
      <c r="L34" s="11">
        <v>0.54720000000000002</v>
      </c>
      <c r="M34" s="5">
        <f t="shared" si="0"/>
        <v>1.2331000000000001</v>
      </c>
      <c r="N34" s="46">
        <v>45926</v>
      </c>
      <c r="O34" s="12">
        <v>46165</v>
      </c>
    </row>
  </sheetData>
  <mergeCells count="2">
    <mergeCell ref="B2:D2"/>
    <mergeCell ref="A1:N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N34">
    <cfRule type="cellIs" dxfId="2" priority="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74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34"/>
  <sheetViews>
    <sheetView view="pageBreakPreview" zoomScale="85" zoomScaleNormal="85" zoomScaleSheetLayoutView="85" workbookViewId="0">
      <selection activeCell="D33" sqref="D33"/>
    </sheetView>
  </sheetViews>
  <sheetFormatPr defaultRowHeight="16.149999999999999" x14ac:dyDescent="0.45"/>
  <cols>
    <col min="1" max="1" width="5" style="293" customWidth="1"/>
    <col min="2" max="2" width="1.19921875" style="316" hidden="1" customWidth="1"/>
    <col min="3" max="3" width="3.46484375" style="316" customWidth="1"/>
    <col min="4" max="4" width="16.796875" style="316" customWidth="1"/>
    <col min="5" max="5" width="34.46484375" style="316" bestFit="1" customWidth="1"/>
    <col min="6" max="6" width="24.46484375" style="316" hidden="1" customWidth="1"/>
    <col min="7" max="7" width="11.46484375" style="316" customWidth="1"/>
    <col min="8" max="8" width="13" style="316" customWidth="1"/>
    <col min="9" max="10" width="21.46484375" style="316" customWidth="1"/>
    <col min="11" max="11" width="15.46484375" style="316" bestFit="1" customWidth="1"/>
    <col min="12" max="14" width="17.46484375" style="316" bestFit="1" customWidth="1"/>
    <col min="15" max="15" width="10.46484375" style="316" hidden="1" customWidth="1"/>
    <col min="16" max="19" width="14.06640625" style="316" customWidth="1"/>
  </cols>
  <sheetData>
    <row r="1" spans="1:19" ht="69.75" customHeight="1" x14ac:dyDescent="0.5">
      <c r="A1" s="444" t="s">
        <v>398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314" t="s">
        <v>381</v>
      </c>
    </row>
    <row r="2" spans="1:19" ht="44.25" customHeight="1" x14ac:dyDescent="0.45">
      <c r="A2" s="61"/>
      <c r="B2" s="442" t="s">
        <v>1</v>
      </c>
      <c r="C2" s="429"/>
      <c r="D2" s="443"/>
      <c r="E2" s="36" t="s">
        <v>2</v>
      </c>
      <c r="F2" s="36" t="s">
        <v>3</v>
      </c>
      <c r="G2" s="326" t="s">
        <v>3</v>
      </c>
      <c r="H2" s="36" t="s">
        <v>4</v>
      </c>
      <c r="I2" s="36" t="s">
        <v>5</v>
      </c>
      <c r="J2" s="36" t="s">
        <v>6</v>
      </c>
      <c r="K2" s="36" t="s">
        <v>7</v>
      </c>
      <c r="L2" s="44" t="s">
        <v>347</v>
      </c>
      <c r="M2" s="44" t="s">
        <v>348</v>
      </c>
      <c r="N2" s="44" t="s">
        <v>349</v>
      </c>
      <c r="O2" s="44" t="s">
        <v>8</v>
      </c>
      <c r="P2" s="44" t="s">
        <v>352</v>
      </c>
      <c r="Q2" s="37" t="s">
        <v>356</v>
      </c>
      <c r="R2" s="37" t="s">
        <v>357</v>
      </c>
      <c r="S2" s="37" t="s">
        <v>358</v>
      </c>
    </row>
    <row r="3" spans="1:19" ht="27" customHeight="1" x14ac:dyDescent="0.45">
      <c r="A3" s="62">
        <v>1</v>
      </c>
      <c r="B3" s="63"/>
      <c r="C3" s="64"/>
      <c r="D3" s="80" t="s">
        <v>9</v>
      </c>
      <c r="E3" s="81" t="s">
        <v>23</v>
      </c>
      <c r="F3" s="82" t="s">
        <v>362</v>
      </c>
      <c r="G3" s="83" t="s">
        <v>363</v>
      </c>
      <c r="H3" s="84" t="s">
        <v>12</v>
      </c>
      <c r="I3" s="85">
        <v>0.92</v>
      </c>
      <c r="J3" s="85">
        <v>0.86580000000000001</v>
      </c>
      <c r="K3" s="85">
        <v>0.88</v>
      </c>
      <c r="L3" s="85">
        <v>0.8306</v>
      </c>
      <c r="M3" s="85">
        <v>0.92669999999999997</v>
      </c>
      <c r="N3" s="85">
        <v>0.82330000000000003</v>
      </c>
      <c r="O3" s="85">
        <f t="shared" ref="O3:O34" si="0">I3+J3+K3+L3+M3+N3</f>
        <v>5.2463999999999995</v>
      </c>
      <c r="P3" s="86">
        <v>45904</v>
      </c>
      <c r="Q3" s="86">
        <v>46175</v>
      </c>
      <c r="R3" s="86">
        <v>46181</v>
      </c>
      <c r="S3" s="86">
        <v>46188</v>
      </c>
    </row>
    <row r="4" spans="1:19" ht="27" customHeight="1" x14ac:dyDescent="0.45">
      <c r="A4" s="65">
        <v>2</v>
      </c>
      <c r="B4" s="63"/>
      <c r="C4" s="64"/>
      <c r="D4" s="80" t="s">
        <v>13</v>
      </c>
      <c r="E4" s="80" t="s">
        <v>360</v>
      </c>
      <c r="F4" s="87"/>
      <c r="G4" s="88" t="s">
        <v>397</v>
      </c>
      <c r="H4" s="84" t="s">
        <v>12</v>
      </c>
      <c r="I4" s="85">
        <v>0.90490000000000004</v>
      </c>
      <c r="J4" s="85">
        <v>0.85940000000000005</v>
      </c>
      <c r="K4" s="85">
        <v>0.8</v>
      </c>
      <c r="L4" s="85">
        <v>0.88060000000000005</v>
      </c>
      <c r="M4" s="85">
        <v>0.91</v>
      </c>
      <c r="N4" s="85">
        <v>0.79669999999999996</v>
      </c>
      <c r="O4" s="85">
        <f t="shared" si="0"/>
        <v>5.1516000000000002</v>
      </c>
      <c r="P4" s="86">
        <v>46170</v>
      </c>
      <c r="Q4" s="89">
        <v>46195</v>
      </c>
      <c r="R4" s="89">
        <v>46195</v>
      </c>
      <c r="S4" s="89">
        <v>46195</v>
      </c>
    </row>
    <row r="5" spans="1:19" ht="27" customHeight="1" x14ac:dyDescent="0.45">
      <c r="A5" s="62">
        <v>3</v>
      </c>
      <c r="B5" s="63"/>
      <c r="C5" s="64"/>
      <c r="D5" s="80" t="s">
        <v>16</v>
      </c>
      <c r="E5" s="81" t="s">
        <v>34</v>
      </c>
      <c r="F5" s="82" t="s">
        <v>364</v>
      </c>
      <c r="G5" s="83" t="s">
        <v>35</v>
      </c>
      <c r="H5" s="84" t="s">
        <v>12</v>
      </c>
      <c r="I5" s="85">
        <v>0.80320000000000003</v>
      </c>
      <c r="J5" s="85">
        <v>0.8115</v>
      </c>
      <c r="K5" s="85">
        <v>0.92</v>
      </c>
      <c r="L5" s="85">
        <v>0.79720000000000002</v>
      </c>
      <c r="M5" s="85">
        <v>0.9133</v>
      </c>
      <c r="N5" s="85">
        <v>0.78669999999999995</v>
      </c>
      <c r="O5" s="85">
        <f t="shared" si="0"/>
        <v>5.0319000000000003</v>
      </c>
      <c r="P5" s="86">
        <v>46132</v>
      </c>
      <c r="Q5" s="86">
        <v>46175</v>
      </c>
      <c r="R5" s="86">
        <v>46182</v>
      </c>
      <c r="S5" s="86">
        <v>46189</v>
      </c>
    </row>
    <row r="6" spans="1:19" ht="27" customHeight="1" x14ac:dyDescent="0.45">
      <c r="A6" s="65">
        <v>4</v>
      </c>
      <c r="B6" s="63"/>
      <c r="C6" s="64"/>
      <c r="D6" s="80" t="s">
        <v>9</v>
      </c>
      <c r="E6" s="80" t="s">
        <v>52</v>
      </c>
      <c r="F6" s="87"/>
      <c r="G6" s="88" t="s">
        <v>363</v>
      </c>
      <c r="H6" s="84" t="s">
        <v>12</v>
      </c>
      <c r="I6" s="85">
        <v>0.88</v>
      </c>
      <c r="J6" s="85">
        <v>0.84030000000000005</v>
      </c>
      <c r="K6" s="85">
        <v>0.7</v>
      </c>
      <c r="L6" s="85">
        <v>0.83330000000000004</v>
      </c>
      <c r="M6" s="85">
        <v>0.93330000000000002</v>
      </c>
      <c r="N6" s="85">
        <v>0.79669999999999996</v>
      </c>
      <c r="O6" s="85">
        <f t="shared" si="0"/>
        <v>4.9835999999999991</v>
      </c>
      <c r="P6" s="86">
        <v>46094</v>
      </c>
      <c r="Q6" s="86">
        <v>46175</v>
      </c>
      <c r="R6" s="86">
        <v>46183</v>
      </c>
      <c r="S6" s="86">
        <v>46190</v>
      </c>
    </row>
    <row r="7" spans="1:19" ht="27" customHeight="1" x14ac:dyDescent="0.45">
      <c r="A7" s="62">
        <v>5</v>
      </c>
      <c r="B7" s="66"/>
      <c r="C7" s="67"/>
      <c r="D7" s="90" t="s">
        <v>53</v>
      </c>
      <c r="E7" s="91" t="s">
        <v>56</v>
      </c>
      <c r="F7" s="92"/>
      <c r="G7" s="93" t="s">
        <v>57</v>
      </c>
      <c r="H7" s="94" t="s">
        <v>42</v>
      </c>
      <c r="I7" s="95">
        <v>0.90380000000000005</v>
      </c>
      <c r="J7" s="95">
        <v>0.84340000000000004</v>
      </c>
      <c r="K7" s="95">
        <v>0.64</v>
      </c>
      <c r="L7" s="95">
        <v>0.67500000000000004</v>
      </c>
      <c r="M7" s="95">
        <v>0.77</v>
      </c>
      <c r="N7" s="95">
        <v>0.73329999999999995</v>
      </c>
      <c r="O7" s="85">
        <f t="shared" si="0"/>
        <v>4.5655000000000001</v>
      </c>
      <c r="P7" s="96">
        <v>46104</v>
      </c>
      <c r="Q7" s="96">
        <v>46176</v>
      </c>
      <c r="R7" s="96">
        <v>46184</v>
      </c>
      <c r="S7" s="96">
        <v>46191</v>
      </c>
    </row>
    <row r="8" spans="1:19" ht="27" customHeight="1" x14ac:dyDescent="0.45">
      <c r="A8" s="65">
        <v>6</v>
      </c>
      <c r="B8" s="66"/>
      <c r="C8" s="67"/>
      <c r="D8" s="90" t="s">
        <v>53</v>
      </c>
      <c r="E8" s="91" t="s">
        <v>119</v>
      </c>
      <c r="F8" s="92"/>
      <c r="G8" s="93" t="s">
        <v>115</v>
      </c>
      <c r="H8" s="94" t="s">
        <v>42</v>
      </c>
      <c r="I8" s="95">
        <v>0.76970000000000005</v>
      </c>
      <c r="J8" s="95">
        <v>0.78910000000000002</v>
      </c>
      <c r="K8" s="95">
        <v>0.48</v>
      </c>
      <c r="L8" s="95">
        <v>0.66669999999999996</v>
      </c>
      <c r="M8" s="95">
        <v>0.83</v>
      </c>
      <c r="N8" s="95">
        <v>0.69330000000000003</v>
      </c>
      <c r="O8" s="85">
        <f t="shared" si="0"/>
        <v>4.2288000000000006</v>
      </c>
      <c r="P8" s="96">
        <v>46100</v>
      </c>
      <c r="Q8" s="96">
        <v>46176</v>
      </c>
      <c r="R8" s="96">
        <v>46184</v>
      </c>
      <c r="S8" s="96">
        <v>46191</v>
      </c>
    </row>
    <row r="9" spans="1:19" ht="30.75" customHeight="1" x14ac:dyDescent="0.45">
      <c r="A9" s="62">
        <v>7</v>
      </c>
      <c r="B9" s="66"/>
      <c r="C9" s="68"/>
      <c r="D9" s="90" t="s">
        <v>53</v>
      </c>
      <c r="E9" s="91" t="s">
        <v>148</v>
      </c>
      <c r="F9" s="92" t="s">
        <v>149</v>
      </c>
      <c r="G9" s="93" t="s">
        <v>149</v>
      </c>
      <c r="H9" s="94" t="s">
        <v>42</v>
      </c>
      <c r="I9" s="95">
        <v>0.7157</v>
      </c>
      <c r="J9" s="95">
        <v>0.53669999999999995</v>
      </c>
      <c r="K9" s="95">
        <v>0.66</v>
      </c>
      <c r="L9" s="95">
        <v>0.67779999999999996</v>
      </c>
      <c r="M9" s="95">
        <v>0.8367</v>
      </c>
      <c r="N9" s="95">
        <v>0.69330000000000003</v>
      </c>
      <c r="O9" s="85">
        <f t="shared" si="0"/>
        <v>4.1201999999999996</v>
      </c>
      <c r="P9" s="96">
        <v>45903</v>
      </c>
      <c r="Q9" s="96">
        <v>46177</v>
      </c>
      <c r="R9" s="96">
        <v>46184</v>
      </c>
      <c r="S9" s="96">
        <v>46191</v>
      </c>
    </row>
    <row r="10" spans="1:19" ht="27" customHeight="1" x14ac:dyDescent="0.45">
      <c r="A10" s="65">
        <v>8</v>
      </c>
      <c r="B10" s="66"/>
      <c r="C10" s="67"/>
      <c r="D10" s="90" t="s">
        <v>53</v>
      </c>
      <c r="E10" s="91" t="s">
        <v>146</v>
      </c>
      <c r="F10" s="92"/>
      <c r="G10" s="93" t="s">
        <v>147</v>
      </c>
      <c r="H10" s="94" t="s">
        <v>42</v>
      </c>
      <c r="I10" s="95">
        <v>0.71460000000000001</v>
      </c>
      <c r="J10" s="95">
        <v>0.74439999999999995</v>
      </c>
      <c r="K10" s="95">
        <v>0.46</v>
      </c>
      <c r="L10" s="95">
        <v>0.65559999999999996</v>
      </c>
      <c r="M10" s="95">
        <v>0.80669999999999997</v>
      </c>
      <c r="N10" s="95">
        <v>0.65329999999999999</v>
      </c>
      <c r="O10" s="85">
        <f t="shared" si="0"/>
        <v>4.0346000000000002</v>
      </c>
      <c r="P10" s="96">
        <v>46099</v>
      </c>
      <c r="Q10" s="96">
        <v>46176</v>
      </c>
      <c r="R10" s="96">
        <v>46184</v>
      </c>
      <c r="S10" s="96">
        <v>46191</v>
      </c>
    </row>
    <row r="11" spans="1:19" ht="27" customHeight="1" x14ac:dyDescent="0.45">
      <c r="A11" s="62">
        <v>9</v>
      </c>
      <c r="B11" s="63"/>
      <c r="C11" s="64"/>
      <c r="D11" s="97" t="s">
        <v>30</v>
      </c>
      <c r="E11" s="98" t="s">
        <v>31</v>
      </c>
      <c r="F11" s="99"/>
      <c r="G11" s="100" t="s">
        <v>32</v>
      </c>
      <c r="H11" s="101" t="s">
        <v>21</v>
      </c>
      <c r="I11" s="102">
        <v>0.83779999999999999</v>
      </c>
      <c r="J11" s="102">
        <v>0.7157</v>
      </c>
      <c r="K11" s="102">
        <v>1</v>
      </c>
      <c r="L11" s="102">
        <v>0.45279999999999998</v>
      </c>
      <c r="M11" s="102">
        <v>0.57999999999999996</v>
      </c>
      <c r="N11" s="102">
        <v>0.44669999999999999</v>
      </c>
      <c r="O11" s="85">
        <f t="shared" si="0"/>
        <v>4.0330000000000004</v>
      </c>
      <c r="P11" s="103" t="s">
        <v>22</v>
      </c>
      <c r="Q11" s="103" t="s">
        <v>371</v>
      </c>
      <c r="R11" s="103" t="s">
        <v>371</v>
      </c>
      <c r="S11" s="103" t="s">
        <v>372</v>
      </c>
    </row>
    <row r="12" spans="1:19" ht="27" customHeight="1" x14ac:dyDescent="0.45">
      <c r="A12" s="65">
        <v>10</v>
      </c>
      <c r="B12" s="66"/>
      <c r="C12" s="67"/>
      <c r="D12" s="90" t="s">
        <v>53</v>
      </c>
      <c r="E12" s="91" t="s">
        <v>188</v>
      </c>
      <c r="F12" s="92" t="s">
        <v>365</v>
      </c>
      <c r="G12" s="93" t="s">
        <v>173</v>
      </c>
      <c r="H12" s="94" t="s">
        <v>42</v>
      </c>
      <c r="I12" s="95">
        <v>0.63570000000000004</v>
      </c>
      <c r="J12" s="95">
        <v>0.55589999999999995</v>
      </c>
      <c r="K12" s="95">
        <v>0.6</v>
      </c>
      <c r="L12" s="95">
        <v>0.66390000000000005</v>
      </c>
      <c r="M12" s="95">
        <v>0.84670000000000001</v>
      </c>
      <c r="N12" s="95">
        <v>0.69330000000000003</v>
      </c>
      <c r="O12" s="85">
        <f t="shared" si="0"/>
        <v>3.9954999999999998</v>
      </c>
      <c r="P12" s="96">
        <v>45903</v>
      </c>
      <c r="Q12" s="96">
        <v>46177</v>
      </c>
      <c r="R12" s="96">
        <v>46184</v>
      </c>
      <c r="S12" s="96">
        <v>46191</v>
      </c>
    </row>
    <row r="13" spans="1:19" ht="27" customHeight="1" x14ac:dyDescent="0.45">
      <c r="A13" s="62">
        <v>11</v>
      </c>
      <c r="B13" s="63"/>
      <c r="C13" s="64"/>
      <c r="D13" s="80" t="s">
        <v>16</v>
      </c>
      <c r="E13" s="80" t="s">
        <v>136</v>
      </c>
      <c r="F13" s="87"/>
      <c r="G13" s="88" t="s">
        <v>124</v>
      </c>
      <c r="H13" s="84" t="s">
        <v>42</v>
      </c>
      <c r="I13" s="85">
        <v>0.56320000000000003</v>
      </c>
      <c r="J13" s="85">
        <v>0.64539999999999997</v>
      </c>
      <c r="K13" s="85">
        <v>0.76</v>
      </c>
      <c r="L13" s="85">
        <v>0.63329999999999997</v>
      </c>
      <c r="M13" s="85">
        <v>0.74329999999999996</v>
      </c>
      <c r="N13" s="85">
        <v>0.65</v>
      </c>
      <c r="O13" s="85">
        <f t="shared" si="0"/>
        <v>3.9952000000000001</v>
      </c>
      <c r="P13" s="86">
        <v>46121</v>
      </c>
      <c r="Q13" s="86">
        <v>46180</v>
      </c>
      <c r="R13" s="86">
        <v>46186</v>
      </c>
      <c r="S13" s="86">
        <v>46193</v>
      </c>
    </row>
    <row r="14" spans="1:19" ht="27" customHeight="1" x14ac:dyDescent="0.45">
      <c r="A14" s="65">
        <v>12</v>
      </c>
      <c r="B14" s="69"/>
      <c r="C14" s="70"/>
      <c r="D14" s="97" t="s">
        <v>130</v>
      </c>
      <c r="E14" s="97" t="s">
        <v>131</v>
      </c>
      <c r="F14" s="99" t="s">
        <v>367</v>
      </c>
      <c r="G14" s="104" t="s">
        <v>132</v>
      </c>
      <c r="H14" s="101" t="s">
        <v>42</v>
      </c>
      <c r="I14" s="102">
        <v>0.54490000000000005</v>
      </c>
      <c r="J14" s="102">
        <v>0.58779999999999999</v>
      </c>
      <c r="K14" s="102">
        <v>0.84</v>
      </c>
      <c r="L14" s="102">
        <v>0.52780000000000005</v>
      </c>
      <c r="M14" s="102">
        <v>0.74</v>
      </c>
      <c r="N14" s="102">
        <v>0.62329999999999997</v>
      </c>
      <c r="O14" s="85">
        <f t="shared" si="0"/>
        <v>3.8637999999999999</v>
      </c>
      <c r="P14" s="105">
        <v>45897</v>
      </c>
      <c r="Q14" s="105">
        <v>46178</v>
      </c>
      <c r="R14" s="105">
        <v>46187</v>
      </c>
      <c r="S14" s="105">
        <v>46194</v>
      </c>
    </row>
    <row r="15" spans="1:19" ht="27" customHeight="1" x14ac:dyDescent="0.45">
      <c r="A15" s="62">
        <v>13</v>
      </c>
      <c r="B15" s="66"/>
      <c r="C15" s="67"/>
      <c r="D15" s="90" t="s">
        <v>174</v>
      </c>
      <c r="E15" s="90" t="s">
        <v>175</v>
      </c>
      <c r="F15" s="92" t="s">
        <v>366</v>
      </c>
      <c r="G15" s="106" t="s">
        <v>124</v>
      </c>
      <c r="H15" s="94" t="s">
        <v>42</v>
      </c>
      <c r="I15" s="95">
        <v>0.58919999999999995</v>
      </c>
      <c r="J15" s="95">
        <v>0.4728</v>
      </c>
      <c r="K15" s="95">
        <v>0.76</v>
      </c>
      <c r="L15" s="95">
        <v>0.6028</v>
      </c>
      <c r="M15" s="95">
        <v>0.79669999999999996</v>
      </c>
      <c r="N15" s="95">
        <v>0.63670000000000004</v>
      </c>
      <c r="O15" s="85">
        <f t="shared" si="0"/>
        <v>3.8582000000000001</v>
      </c>
      <c r="P15" s="96">
        <v>45965</v>
      </c>
      <c r="Q15" s="96">
        <v>46179</v>
      </c>
      <c r="R15" s="96">
        <v>46185</v>
      </c>
      <c r="S15" s="96">
        <v>46192</v>
      </c>
    </row>
    <row r="16" spans="1:19" ht="27" customHeight="1" x14ac:dyDescent="0.45">
      <c r="A16" s="65">
        <v>14</v>
      </c>
      <c r="B16" s="66"/>
      <c r="C16" s="67"/>
      <c r="D16" s="90" t="s">
        <v>53</v>
      </c>
      <c r="E16" s="90" t="s">
        <v>222</v>
      </c>
      <c r="F16" s="92" t="s">
        <v>366</v>
      </c>
      <c r="G16" s="106" t="s">
        <v>124</v>
      </c>
      <c r="H16" s="94" t="s">
        <v>42</v>
      </c>
      <c r="I16" s="95">
        <v>0.63460000000000005</v>
      </c>
      <c r="J16" s="95">
        <v>0.51439999999999997</v>
      </c>
      <c r="K16" s="95">
        <v>0.52</v>
      </c>
      <c r="L16" s="95">
        <v>0.6472</v>
      </c>
      <c r="M16" s="95">
        <v>0.83330000000000004</v>
      </c>
      <c r="N16" s="95">
        <v>0.7</v>
      </c>
      <c r="O16" s="85">
        <f t="shared" si="0"/>
        <v>3.8494999999999999</v>
      </c>
      <c r="P16" s="96">
        <v>45903</v>
      </c>
      <c r="Q16" s="96">
        <v>46177</v>
      </c>
      <c r="R16" s="96">
        <v>46184</v>
      </c>
      <c r="S16" s="96">
        <v>46191</v>
      </c>
    </row>
    <row r="17" spans="1:19" ht="27" customHeight="1" x14ac:dyDescent="0.45">
      <c r="A17" s="62">
        <v>15</v>
      </c>
      <c r="B17" s="66"/>
      <c r="C17" s="67"/>
      <c r="D17" s="90" t="s">
        <v>53</v>
      </c>
      <c r="E17" s="90" t="s">
        <v>197</v>
      </c>
      <c r="F17" s="92" t="s">
        <v>369</v>
      </c>
      <c r="G17" s="106" t="s">
        <v>147</v>
      </c>
      <c r="H17" s="94" t="s">
        <v>42</v>
      </c>
      <c r="I17" s="95">
        <v>0.67349999999999999</v>
      </c>
      <c r="J17" s="95">
        <v>0.5655</v>
      </c>
      <c r="K17" s="95">
        <v>0.52</v>
      </c>
      <c r="L17" s="95">
        <v>0.60829999999999995</v>
      </c>
      <c r="M17" s="95">
        <v>0.81330000000000002</v>
      </c>
      <c r="N17" s="95">
        <v>0.63329999999999997</v>
      </c>
      <c r="O17" s="85">
        <f t="shared" si="0"/>
        <v>3.8138999999999994</v>
      </c>
      <c r="P17" s="96">
        <v>45951</v>
      </c>
      <c r="Q17" s="96">
        <v>46177</v>
      </c>
      <c r="R17" s="96">
        <v>46184</v>
      </c>
      <c r="S17" s="96">
        <v>46191</v>
      </c>
    </row>
    <row r="18" spans="1:19" ht="27" customHeight="1" x14ac:dyDescent="0.45">
      <c r="A18" s="65">
        <v>16</v>
      </c>
      <c r="B18" s="66"/>
      <c r="C18" s="67"/>
      <c r="D18" s="90" t="s">
        <v>76</v>
      </c>
      <c r="E18" s="90" t="s">
        <v>114</v>
      </c>
      <c r="F18" s="92"/>
      <c r="G18" s="106" t="s">
        <v>115</v>
      </c>
      <c r="H18" s="94" t="s">
        <v>42</v>
      </c>
      <c r="I18" s="95">
        <v>0.64219999999999999</v>
      </c>
      <c r="J18" s="95">
        <v>0.72840000000000005</v>
      </c>
      <c r="K18" s="95">
        <v>0.72</v>
      </c>
      <c r="L18" s="95">
        <v>0.39439999999999997</v>
      </c>
      <c r="M18" s="95">
        <v>0.60329999999999995</v>
      </c>
      <c r="N18" s="95">
        <v>0.55669999999999997</v>
      </c>
      <c r="O18" s="85">
        <f t="shared" si="0"/>
        <v>3.6450000000000005</v>
      </c>
      <c r="P18" s="96">
        <v>46031</v>
      </c>
      <c r="Q18" s="96">
        <v>46178</v>
      </c>
      <c r="R18" s="96">
        <v>46185</v>
      </c>
      <c r="S18" s="96">
        <v>46192</v>
      </c>
    </row>
    <row r="19" spans="1:19" ht="27" customHeight="1" x14ac:dyDescent="0.45">
      <c r="A19" s="62">
        <v>17</v>
      </c>
      <c r="B19" s="63"/>
      <c r="C19" s="64"/>
      <c r="D19" s="80" t="s">
        <v>71</v>
      </c>
      <c r="E19" s="80" t="s">
        <v>141</v>
      </c>
      <c r="F19" s="87" t="s">
        <v>370</v>
      </c>
      <c r="G19" s="88" t="s">
        <v>101</v>
      </c>
      <c r="H19" s="84" t="s">
        <v>42</v>
      </c>
      <c r="I19" s="85">
        <v>0.5968</v>
      </c>
      <c r="J19" s="85">
        <v>0.46650000000000003</v>
      </c>
      <c r="K19" s="85">
        <v>0.86</v>
      </c>
      <c r="L19" s="85">
        <v>0.50829999999999997</v>
      </c>
      <c r="M19" s="85">
        <v>0.6633</v>
      </c>
      <c r="N19" s="85">
        <v>0.54330000000000001</v>
      </c>
      <c r="O19" s="85">
        <f t="shared" si="0"/>
        <v>3.6381999999999994</v>
      </c>
      <c r="P19" s="86">
        <v>45903</v>
      </c>
      <c r="Q19" s="86">
        <v>46180</v>
      </c>
      <c r="R19" s="86">
        <v>46186</v>
      </c>
      <c r="S19" s="86">
        <v>46193</v>
      </c>
    </row>
    <row r="20" spans="1:19" ht="27" customHeight="1" x14ac:dyDescent="0.45">
      <c r="A20" s="65">
        <v>18</v>
      </c>
      <c r="B20" s="63"/>
      <c r="C20" s="64"/>
      <c r="D20" s="80" t="s">
        <v>16</v>
      </c>
      <c r="E20" s="80" t="s">
        <v>204</v>
      </c>
      <c r="F20" s="87"/>
      <c r="G20" s="88" t="s">
        <v>205</v>
      </c>
      <c r="H20" s="84" t="s">
        <v>42</v>
      </c>
      <c r="I20" s="85">
        <v>0.46489999999999998</v>
      </c>
      <c r="J20" s="85">
        <v>0.51759999999999995</v>
      </c>
      <c r="K20" s="85">
        <v>0.74</v>
      </c>
      <c r="L20" s="85">
        <v>0.52780000000000005</v>
      </c>
      <c r="M20" s="85">
        <v>0.70669999999999999</v>
      </c>
      <c r="N20" s="85">
        <v>0.62</v>
      </c>
      <c r="O20" s="85">
        <f t="shared" si="0"/>
        <v>3.5770000000000004</v>
      </c>
      <c r="P20" s="86">
        <v>46120</v>
      </c>
      <c r="Q20" s="86">
        <v>46180</v>
      </c>
      <c r="R20" s="86">
        <v>46186</v>
      </c>
      <c r="S20" s="86">
        <v>46193</v>
      </c>
    </row>
    <row r="21" spans="1:19" ht="27" customHeight="1" x14ac:dyDescent="0.45">
      <c r="A21" s="62">
        <v>19</v>
      </c>
      <c r="B21" s="71"/>
      <c r="C21" s="72"/>
      <c r="D21" s="107" t="s">
        <v>128</v>
      </c>
      <c r="E21" s="107" t="s">
        <v>228</v>
      </c>
      <c r="F21" s="108"/>
      <c r="G21" s="109" t="s">
        <v>173</v>
      </c>
      <c r="H21" s="110" t="s">
        <v>42</v>
      </c>
      <c r="I21" s="111">
        <v>0.52</v>
      </c>
      <c r="J21" s="111">
        <v>0.47599999999999998</v>
      </c>
      <c r="K21" s="111">
        <v>0.64</v>
      </c>
      <c r="L21" s="111">
        <v>0.54720000000000002</v>
      </c>
      <c r="M21" s="111">
        <v>0.72330000000000005</v>
      </c>
      <c r="N21" s="111">
        <v>0.57669999999999999</v>
      </c>
      <c r="O21" s="85">
        <f t="shared" si="0"/>
        <v>3.4832000000000001</v>
      </c>
      <c r="P21" s="112">
        <v>46038</v>
      </c>
      <c r="Q21" s="112">
        <v>46179</v>
      </c>
      <c r="R21" s="112">
        <v>46181</v>
      </c>
      <c r="S21" s="112">
        <v>46188</v>
      </c>
    </row>
    <row r="22" spans="1:19" ht="27" customHeight="1" x14ac:dyDescent="0.45">
      <c r="A22" s="65">
        <v>20</v>
      </c>
      <c r="B22" s="73"/>
      <c r="C22" s="74"/>
      <c r="D22" s="113" t="s">
        <v>247</v>
      </c>
      <c r="E22" s="113" t="s">
        <v>248</v>
      </c>
      <c r="F22" s="92"/>
      <c r="G22" s="114" t="s">
        <v>115</v>
      </c>
      <c r="H22" s="94" t="s">
        <v>42</v>
      </c>
      <c r="I22" s="95">
        <v>0.47460000000000002</v>
      </c>
      <c r="J22" s="95">
        <v>0.4728</v>
      </c>
      <c r="K22" s="95">
        <v>0.56000000000000005</v>
      </c>
      <c r="L22" s="95">
        <v>0.58330000000000004</v>
      </c>
      <c r="M22" s="95">
        <v>0.69</v>
      </c>
      <c r="N22" s="95">
        <v>0.62</v>
      </c>
      <c r="O22" s="85">
        <f t="shared" si="0"/>
        <v>3.4007000000000001</v>
      </c>
      <c r="P22" s="96">
        <v>46134</v>
      </c>
      <c r="Q22" s="96">
        <v>46179</v>
      </c>
      <c r="R22" s="96">
        <v>46185</v>
      </c>
      <c r="S22" s="96">
        <v>46192</v>
      </c>
    </row>
    <row r="23" spans="1:19" ht="27" customHeight="1" x14ac:dyDescent="0.45">
      <c r="A23" s="62">
        <v>21</v>
      </c>
      <c r="B23" s="71"/>
      <c r="C23" s="79"/>
      <c r="D23" s="107" t="s">
        <v>128</v>
      </c>
      <c r="E23" s="115" t="s">
        <v>229</v>
      </c>
      <c r="F23" s="108"/>
      <c r="G23" s="116" t="s">
        <v>127</v>
      </c>
      <c r="H23" s="110" t="s">
        <v>42</v>
      </c>
      <c r="I23" s="111">
        <v>0.53620000000000001</v>
      </c>
      <c r="J23" s="111">
        <v>0.38979999999999998</v>
      </c>
      <c r="K23" s="111">
        <v>0.7</v>
      </c>
      <c r="L23" s="111">
        <v>0.4778</v>
      </c>
      <c r="M23" s="111">
        <v>0.66669999999999996</v>
      </c>
      <c r="N23" s="111">
        <v>0.56330000000000002</v>
      </c>
      <c r="O23" s="85">
        <f t="shared" si="0"/>
        <v>3.3337999999999997</v>
      </c>
      <c r="P23" s="112">
        <v>46036</v>
      </c>
      <c r="Q23" s="112">
        <v>46179</v>
      </c>
      <c r="R23" s="112">
        <v>46181</v>
      </c>
      <c r="S23" s="112">
        <v>46188</v>
      </c>
    </row>
    <row r="24" spans="1:19" ht="27" customHeight="1" x14ac:dyDescent="0.45">
      <c r="A24" s="65">
        <v>22</v>
      </c>
      <c r="B24" s="66"/>
      <c r="C24" s="77"/>
      <c r="D24" s="90" t="s">
        <v>214</v>
      </c>
      <c r="E24" s="91" t="s">
        <v>215</v>
      </c>
      <c r="F24" s="92" t="s">
        <v>374</v>
      </c>
      <c r="G24" s="93" t="s">
        <v>216</v>
      </c>
      <c r="H24" s="94" t="s">
        <v>42</v>
      </c>
      <c r="I24" s="95">
        <v>0.55889999999999995</v>
      </c>
      <c r="J24" s="95">
        <v>0.42809999999999998</v>
      </c>
      <c r="K24" s="95">
        <v>0.7</v>
      </c>
      <c r="L24" s="95">
        <v>0.46110000000000001</v>
      </c>
      <c r="M24" s="95">
        <v>0.61670000000000003</v>
      </c>
      <c r="N24" s="95">
        <v>0.55000000000000004</v>
      </c>
      <c r="O24" s="85">
        <f t="shared" si="0"/>
        <v>3.3148</v>
      </c>
      <c r="P24" s="96">
        <v>45904</v>
      </c>
      <c r="Q24" s="96">
        <v>46178</v>
      </c>
      <c r="R24" s="96">
        <v>46185</v>
      </c>
      <c r="S24" s="96">
        <v>46192</v>
      </c>
    </row>
    <row r="25" spans="1:19" ht="27" customHeight="1" x14ac:dyDescent="0.45">
      <c r="A25" s="62">
        <v>23</v>
      </c>
      <c r="B25" s="66"/>
      <c r="C25" s="77"/>
      <c r="D25" s="90" t="s">
        <v>176</v>
      </c>
      <c r="E25" s="91" t="s">
        <v>217</v>
      </c>
      <c r="F25" s="92" t="s">
        <v>375</v>
      </c>
      <c r="G25" s="93" t="s">
        <v>218</v>
      </c>
      <c r="H25" s="94" t="s">
        <v>42</v>
      </c>
      <c r="I25" s="95">
        <v>0.65300000000000002</v>
      </c>
      <c r="J25" s="95">
        <v>0.4728</v>
      </c>
      <c r="K25" s="95">
        <v>0.56000000000000005</v>
      </c>
      <c r="L25" s="95">
        <v>0.44169999999999998</v>
      </c>
      <c r="M25" s="95">
        <v>0.62329999999999997</v>
      </c>
      <c r="N25" s="95">
        <v>0.55669999999999997</v>
      </c>
      <c r="O25" s="85">
        <f t="shared" si="0"/>
        <v>3.3075000000000001</v>
      </c>
      <c r="P25" s="96">
        <v>45903</v>
      </c>
      <c r="Q25" s="96">
        <v>46178</v>
      </c>
      <c r="R25" s="96">
        <v>46185</v>
      </c>
      <c r="S25" s="96">
        <v>46192</v>
      </c>
    </row>
    <row r="26" spans="1:19" ht="27" customHeight="1" x14ac:dyDescent="0.45">
      <c r="A26" s="65">
        <v>24</v>
      </c>
      <c r="B26" s="63"/>
      <c r="C26" s="75"/>
      <c r="D26" s="80" t="s">
        <v>133</v>
      </c>
      <c r="E26" s="81" t="s">
        <v>255</v>
      </c>
      <c r="F26" s="87" t="s">
        <v>373</v>
      </c>
      <c r="G26" s="83" t="s">
        <v>256</v>
      </c>
      <c r="H26" s="84" t="s">
        <v>42</v>
      </c>
      <c r="I26" s="85">
        <v>0.4022</v>
      </c>
      <c r="J26" s="85">
        <v>0.37380000000000002</v>
      </c>
      <c r="K26" s="85">
        <v>0.72</v>
      </c>
      <c r="L26" s="85">
        <v>0.46939999999999998</v>
      </c>
      <c r="M26" s="85">
        <v>0.67</v>
      </c>
      <c r="N26" s="85">
        <v>0.56330000000000002</v>
      </c>
      <c r="O26" s="85">
        <f t="shared" si="0"/>
        <v>3.1987000000000001</v>
      </c>
      <c r="P26" s="86">
        <v>45905</v>
      </c>
      <c r="Q26" s="86">
        <v>46180</v>
      </c>
      <c r="R26" s="86">
        <v>46186</v>
      </c>
      <c r="S26" s="86">
        <v>46193</v>
      </c>
    </row>
    <row r="27" spans="1:19" ht="27" customHeight="1" x14ac:dyDescent="0.45">
      <c r="A27" s="62">
        <v>25</v>
      </c>
      <c r="B27" s="63"/>
      <c r="C27" s="64"/>
      <c r="D27" s="80" t="s">
        <v>71</v>
      </c>
      <c r="E27" s="80" t="s">
        <v>206</v>
      </c>
      <c r="F27" s="87" t="s">
        <v>366</v>
      </c>
      <c r="G27" s="88" t="s">
        <v>124</v>
      </c>
      <c r="H27" s="84" t="s">
        <v>74</v>
      </c>
      <c r="I27" s="85">
        <v>0.4703</v>
      </c>
      <c r="J27" s="85">
        <v>0.40899999999999997</v>
      </c>
      <c r="K27" s="85">
        <v>0.84</v>
      </c>
      <c r="L27" s="85">
        <v>0.39169999999999999</v>
      </c>
      <c r="M27" s="85">
        <v>0.63</v>
      </c>
      <c r="N27" s="85">
        <v>0.44669999999999999</v>
      </c>
      <c r="O27" s="85">
        <f t="shared" si="0"/>
        <v>3.1877</v>
      </c>
      <c r="P27" s="86">
        <v>45903</v>
      </c>
      <c r="Q27" s="86">
        <v>46180</v>
      </c>
      <c r="R27" s="86">
        <v>46186</v>
      </c>
      <c r="S27" s="86">
        <v>46193</v>
      </c>
    </row>
    <row r="28" spans="1:19" ht="27" customHeight="1" x14ac:dyDescent="0.45">
      <c r="A28" s="65">
        <v>26</v>
      </c>
      <c r="B28" s="66"/>
      <c r="C28" s="67"/>
      <c r="D28" s="90" t="s">
        <v>166</v>
      </c>
      <c r="E28" s="90" t="s">
        <v>271</v>
      </c>
      <c r="F28" s="92" t="s">
        <v>272</v>
      </c>
      <c r="G28" s="93" t="s">
        <v>272</v>
      </c>
      <c r="H28" s="94" t="s">
        <v>42</v>
      </c>
      <c r="I28" s="95">
        <v>0.47889999999999999</v>
      </c>
      <c r="J28" s="95">
        <v>0.40260000000000001</v>
      </c>
      <c r="K28" s="95">
        <v>0.56000000000000005</v>
      </c>
      <c r="L28" s="95">
        <v>0.47220000000000001</v>
      </c>
      <c r="M28" s="95">
        <v>0.61670000000000003</v>
      </c>
      <c r="N28" s="95">
        <v>0.52669999999999995</v>
      </c>
      <c r="O28" s="85">
        <f t="shared" si="0"/>
        <v>3.0571000000000002</v>
      </c>
      <c r="P28" s="96">
        <v>45912</v>
      </c>
      <c r="Q28" s="96">
        <v>46178</v>
      </c>
      <c r="R28" s="96">
        <v>46185</v>
      </c>
      <c r="S28" s="96">
        <v>46192</v>
      </c>
    </row>
    <row r="29" spans="1:19" ht="27" customHeight="1" x14ac:dyDescent="0.45">
      <c r="A29" s="62">
        <v>27</v>
      </c>
      <c r="B29" s="63"/>
      <c r="C29" s="64"/>
      <c r="D29" s="80" t="s">
        <v>162</v>
      </c>
      <c r="E29" s="81" t="s">
        <v>249</v>
      </c>
      <c r="F29" s="87" t="s">
        <v>376</v>
      </c>
      <c r="G29" s="83" t="s">
        <v>218</v>
      </c>
      <c r="H29" s="84" t="s">
        <v>42</v>
      </c>
      <c r="I29" s="85">
        <v>0.28970000000000001</v>
      </c>
      <c r="J29" s="85">
        <v>0.30990000000000001</v>
      </c>
      <c r="K29" s="85">
        <v>0.9</v>
      </c>
      <c r="L29" s="85">
        <v>0.38890000000000002</v>
      </c>
      <c r="M29" s="85">
        <v>0.53</v>
      </c>
      <c r="N29" s="85">
        <v>0.48330000000000001</v>
      </c>
      <c r="O29" s="85">
        <f t="shared" si="0"/>
        <v>2.9017999999999997</v>
      </c>
      <c r="P29" s="86">
        <v>45903</v>
      </c>
      <c r="Q29" s="86">
        <v>46180</v>
      </c>
      <c r="R29" s="86">
        <v>46186</v>
      </c>
      <c r="S29" s="86">
        <v>46193</v>
      </c>
    </row>
    <row r="30" spans="1:19" ht="27" customHeight="1" x14ac:dyDescent="0.45">
      <c r="A30" s="65">
        <v>28</v>
      </c>
      <c r="B30" s="63"/>
      <c r="C30" s="64"/>
      <c r="D30" s="80" t="s">
        <v>239</v>
      </c>
      <c r="E30" s="80" t="s">
        <v>240</v>
      </c>
      <c r="F30" s="87" t="s">
        <v>377</v>
      </c>
      <c r="G30" s="88" t="s">
        <v>147</v>
      </c>
      <c r="H30" s="84" t="s">
        <v>42</v>
      </c>
      <c r="I30" s="85">
        <v>0.38700000000000001</v>
      </c>
      <c r="J30" s="85">
        <v>0.34189999999999998</v>
      </c>
      <c r="K30" s="85">
        <v>0.82</v>
      </c>
      <c r="L30" s="85">
        <v>0.35830000000000001</v>
      </c>
      <c r="M30" s="85">
        <v>0.51</v>
      </c>
      <c r="N30" s="85">
        <v>0.41670000000000001</v>
      </c>
      <c r="O30" s="85">
        <f t="shared" si="0"/>
        <v>2.8339000000000003</v>
      </c>
      <c r="P30" s="86">
        <v>45974</v>
      </c>
      <c r="Q30" s="86">
        <v>46180</v>
      </c>
      <c r="R30" s="86">
        <v>46186</v>
      </c>
      <c r="S30" s="86">
        <v>46193</v>
      </c>
    </row>
    <row r="31" spans="1:19" ht="27" customHeight="1" x14ac:dyDescent="0.45">
      <c r="A31" s="62">
        <v>29</v>
      </c>
      <c r="B31" s="63"/>
      <c r="C31" s="76"/>
      <c r="D31" s="80" t="s">
        <v>261</v>
      </c>
      <c r="E31" s="81" t="s">
        <v>262</v>
      </c>
      <c r="F31" s="87" t="s">
        <v>378</v>
      </c>
      <c r="G31" s="83" t="s">
        <v>263</v>
      </c>
      <c r="H31" s="84" t="s">
        <v>42</v>
      </c>
      <c r="I31" s="85">
        <v>0.34489999999999998</v>
      </c>
      <c r="J31" s="85">
        <v>0.29709999999999998</v>
      </c>
      <c r="K31" s="85">
        <v>0.82</v>
      </c>
      <c r="L31" s="85">
        <v>0.19719999999999999</v>
      </c>
      <c r="M31" s="85">
        <v>0.50329999999999997</v>
      </c>
      <c r="N31" s="85">
        <v>0.39329999999999998</v>
      </c>
      <c r="O31" s="85">
        <f t="shared" si="0"/>
        <v>2.5557999999999996</v>
      </c>
      <c r="P31" s="86">
        <v>45902</v>
      </c>
      <c r="Q31" s="86">
        <v>46180</v>
      </c>
      <c r="R31" s="86">
        <v>46187</v>
      </c>
      <c r="S31" s="86">
        <v>46194</v>
      </c>
    </row>
    <row r="32" spans="1:19" ht="27" customHeight="1" x14ac:dyDescent="0.45">
      <c r="A32" s="65">
        <v>30</v>
      </c>
      <c r="B32" s="66"/>
      <c r="C32" s="77"/>
      <c r="D32" s="90" t="s">
        <v>53</v>
      </c>
      <c r="E32" s="91" t="s">
        <v>329</v>
      </c>
      <c r="F32" s="92" t="s">
        <v>149</v>
      </c>
      <c r="G32" s="93" t="s">
        <v>149</v>
      </c>
      <c r="H32" s="94" t="s">
        <v>42</v>
      </c>
      <c r="I32" s="95">
        <v>6.59E-2</v>
      </c>
      <c r="J32" s="95">
        <v>0.08</v>
      </c>
      <c r="K32" s="95">
        <v>0.54</v>
      </c>
      <c r="L32" s="95">
        <v>0.54169999999999996</v>
      </c>
      <c r="M32" s="95">
        <v>0.73</v>
      </c>
      <c r="N32" s="95">
        <v>0.50670000000000004</v>
      </c>
      <c r="O32" s="85">
        <f t="shared" si="0"/>
        <v>2.4643000000000002</v>
      </c>
      <c r="P32" s="96">
        <v>45926</v>
      </c>
      <c r="Q32" s="96">
        <v>46179</v>
      </c>
      <c r="R32" s="96">
        <v>46184</v>
      </c>
      <c r="S32" s="96">
        <v>46191</v>
      </c>
    </row>
    <row r="33" spans="1:19" ht="37.5" customHeight="1" x14ac:dyDescent="0.45">
      <c r="A33" s="62">
        <v>31</v>
      </c>
      <c r="B33" s="69"/>
      <c r="C33" s="78"/>
      <c r="D33" s="97" t="s">
        <v>277</v>
      </c>
      <c r="E33" s="98" t="s">
        <v>278</v>
      </c>
      <c r="F33" s="99" t="s">
        <v>379</v>
      </c>
      <c r="G33" s="100" t="s">
        <v>231</v>
      </c>
      <c r="H33" s="101" t="s">
        <v>42</v>
      </c>
      <c r="I33" s="102">
        <v>0.33950000000000002</v>
      </c>
      <c r="J33" s="102">
        <v>0.34820000000000001</v>
      </c>
      <c r="K33" s="102">
        <v>0.72</v>
      </c>
      <c r="L33" s="102">
        <v>0.28060000000000002</v>
      </c>
      <c r="M33" s="102">
        <v>0.39</v>
      </c>
      <c r="N33" s="102">
        <v>0.29670000000000002</v>
      </c>
      <c r="O33" s="85">
        <f t="shared" si="0"/>
        <v>2.375</v>
      </c>
      <c r="P33" s="105">
        <v>45902</v>
      </c>
      <c r="Q33" s="105">
        <v>46178</v>
      </c>
      <c r="R33" s="105">
        <v>46187</v>
      </c>
      <c r="S33" s="105">
        <v>46194</v>
      </c>
    </row>
    <row r="34" spans="1:19" ht="27" customHeight="1" x14ac:dyDescent="0.45">
      <c r="A34" s="65">
        <v>32</v>
      </c>
      <c r="B34" s="66"/>
      <c r="C34" s="68"/>
      <c r="D34" s="90" t="s">
        <v>320</v>
      </c>
      <c r="E34" s="91" t="s">
        <v>321</v>
      </c>
      <c r="F34" s="92"/>
      <c r="G34" s="93" t="s">
        <v>147</v>
      </c>
      <c r="H34" s="94" t="s">
        <v>42</v>
      </c>
      <c r="I34" s="95">
        <v>0.34699999999999998</v>
      </c>
      <c r="J34" s="95">
        <v>0.33860000000000001</v>
      </c>
      <c r="K34" s="95">
        <v>0.34</v>
      </c>
      <c r="L34" s="95">
        <v>0.30830000000000002</v>
      </c>
      <c r="M34" s="95">
        <v>0.47</v>
      </c>
      <c r="N34" s="95">
        <v>0.4133</v>
      </c>
      <c r="O34" s="85">
        <f t="shared" si="0"/>
        <v>2.2172000000000001</v>
      </c>
      <c r="P34" s="96">
        <v>46119</v>
      </c>
      <c r="Q34" s="96">
        <v>46178</v>
      </c>
      <c r="R34" s="96">
        <v>46185</v>
      </c>
      <c r="S34" s="96">
        <v>46192</v>
      </c>
    </row>
  </sheetData>
  <mergeCells count="2">
    <mergeCell ref="B2:D2"/>
    <mergeCell ref="A1:R1"/>
  </mergeCells>
  <phoneticPr fontId="1" type="noConversion"/>
  <conditionalFormatting sqref="A3:A34">
    <cfRule type="duplicateValues" priority="21"/>
  </conditionalFormatting>
  <conditionalFormatting sqref="E2:E4 E6:E16 E31">
    <cfRule type="duplicateValues" priority="42"/>
  </conditionalFormatting>
  <conditionalFormatting sqref="E5">
    <cfRule type="duplicateValues" priority="12"/>
  </conditionalFormatting>
  <conditionalFormatting sqref="E17">
    <cfRule type="duplicateValues" priority="41"/>
  </conditionalFormatting>
  <conditionalFormatting sqref="E18">
    <cfRule type="duplicateValues" priority="40"/>
  </conditionalFormatting>
  <conditionalFormatting sqref="E19">
    <cfRule type="duplicateValues" priority="39"/>
  </conditionalFormatting>
  <conditionalFormatting sqref="E20:E21">
    <cfRule type="duplicateValues" priority="43"/>
  </conditionalFormatting>
  <conditionalFormatting sqref="E22">
    <cfRule type="duplicateValues" priority="35"/>
  </conditionalFormatting>
  <conditionalFormatting sqref="E23:E24">
    <cfRule type="duplicateValues" priority="45"/>
  </conditionalFormatting>
  <conditionalFormatting sqref="E25">
    <cfRule type="duplicateValues" priority="32"/>
  </conditionalFormatting>
  <conditionalFormatting sqref="E26">
    <cfRule type="duplicateValues" priority="30"/>
  </conditionalFormatting>
  <conditionalFormatting sqref="E27">
    <cfRule type="duplicateValues" priority="47"/>
  </conditionalFormatting>
  <conditionalFormatting sqref="E28">
    <cfRule type="duplicateValues" priority="49"/>
  </conditionalFormatting>
  <conditionalFormatting sqref="E29">
    <cfRule type="duplicateValues" priority="50"/>
  </conditionalFormatting>
  <conditionalFormatting sqref="E30">
    <cfRule type="duplicateValues" priority="28"/>
  </conditionalFormatting>
  <conditionalFormatting sqref="E32">
    <cfRule type="duplicateValues" priority="9"/>
  </conditionalFormatting>
  <conditionalFormatting sqref="E33">
    <cfRule type="duplicateValues" priority="7"/>
  </conditionalFormatting>
  <conditionalFormatting sqref="E34">
    <cfRule type="duplicateValues" priority="5"/>
  </conditionalFormatting>
  <conditionalFormatting sqref="G3:G4 G6:G16 G31">
    <cfRule type="duplicateValues" priority="52"/>
  </conditionalFormatting>
  <conditionalFormatting sqref="G5">
    <cfRule type="duplicateValues" priority="13"/>
  </conditionalFormatting>
  <conditionalFormatting sqref="G17">
    <cfRule type="duplicateValues" priority="38"/>
  </conditionalFormatting>
  <conditionalFormatting sqref="G18">
    <cfRule type="duplicateValues" priority="37"/>
  </conditionalFormatting>
  <conditionalFormatting sqref="G19">
    <cfRule type="duplicateValues" priority="36"/>
  </conditionalFormatting>
  <conditionalFormatting sqref="G20:G21">
    <cfRule type="duplicateValues" priority="44"/>
  </conditionalFormatting>
  <conditionalFormatting sqref="G22">
    <cfRule type="duplicateValues" priority="34"/>
  </conditionalFormatting>
  <conditionalFormatting sqref="G23:G24">
    <cfRule type="duplicateValues" priority="46"/>
  </conditionalFormatting>
  <conditionalFormatting sqref="G25">
    <cfRule type="duplicateValues" priority="33"/>
  </conditionalFormatting>
  <conditionalFormatting sqref="G26">
    <cfRule type="duplicateValues" priority="31"/>
  </conditionalFormatting>
  <conditionalFormatting sqref="G27">
    <cfRule type="duplicateValues" priority="48"/>
  </conditionalFormatting>
  <conditionalFormatting sqref="G28">
    <cfRule type="duplicateValues" priority="29"/>
  </conditionalFormatting>
  <conditionalFormatting sqref="G29">
    <cfRule type="duplicateValues" priority="51"/>
  </conditionalFormatting>
  <conditionalFormatting sqref="G30">
    <cfRule type="duplicateValues" priority="27"/>
  </conditionalFormatting>
  <conditionalFormatting sqref="G32">
    <cfRule type="duplicateValues" priority="10"/>
  </conditionalFormatting>
  <conditionalFormatting sqref="G33">
    <cfRule type="duplicateValues" priority="8"/>
  </conditionalFormatting>
  <conditionalFormatting sqref="G34">
    <cfRule type="duplicateValues" priority="6"/>
  </conditionalFormatting>
  <conditionalFormatting sqref="I3:P34">
    <cfRule type="cellIs" dxfId="1" priority="1" operator="lessThan">
      <formula>0.6</formula>
    </cfRule>
  </conditionalFormatting>
  <conditionalFormatting sqref="Q3:S31">
    <cfRule type="cellIs" dxfId="0" priority="11" operator="lessThan">
      <formula>0.6</formula>
    </cfRule>
  </conditionalFormatting>
  <printOptions horizontalCentered="1" verticalCentered="1"/>
  <pageMargins left="0.23622047244094491" right="0.23622047244094491" top="0.15748031496062989" bottom="0.15748031496062989" header="0.31496062992125978" footer="0.31496062992125978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11</vt:i4>
      </vt:variant>
    </vt:vector>
  </HeadingPairs>
  <TitlesOfParts>
    <vt:vector size="19" baseType="lpstr">
      <vt:lpstr>總表</vt:lpstr>
      <vt:lpstr>部會出題 (全) V3</vt:lpstr>
      <vt:lpstr>部會出題 (全) V2</vt:lpstr>
      <vt:lpstr>部會出題 (全)</vt:lpstr>
      <vt:lpstr>部會出題(基礎評測指標)</vt:lpstr>
      <vt:lpstr>部會出題 (陸委會評測)</vt:lpstr>
      <vt:lpstr>部會出題 (陸委會)</vt:lpstr>
      <vt:lpstr>部會出題 (金管會)</vt:lpstr>
      <vt:lpstr>'部會出題 (全)'!Print_Area</vt:lpstr>
      <vt:lpstr>'部會出題 (全) V2'!Print_Area</vt:lpstr>
      <vt:lpstr>'部會出題 (全) V3'!Print_Area</vt:lpstr>
      <vt:lpstr>'部會出題 (金管會)'!Print_Area</vt:lpstr>
      <vt:lpstr>'部會出題 (陸委會)'!Print_Area</vt:lpstr>
      <vt:lpstr>'部會出題 (陸委會評測)'!Print_Area</vt:lpstr>
      <vt:lpstr>'部會出題(基礎評測指標)'!Print_Area</vt:lpstr>
      <vt:lpstr>總表!Print_Area</vt:lpstr>
      <vt:lpstr>'部會出題 (全) V2'!Print_Titles</vt:lpstr>
      <vt:lpstr>'部會出題 (全) V3'!Print_Titles</vt:lpstr>
      <vt:lpstr>總表!Print_Titles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林明瑜</dc:creator>
  <cp:lastModifiedBy>蔡淑瑜</cp:lastModifiedBy>
  <cp:lastPrinted>2026-09-30T11:49:13Z</cp:lastPrinted>
  <dcterms:created xsi:type="dcterms:W3CDTF">2025-01-24T06:45:56Z</dcterms:created>
  <dcterms:modified xsi:type="dcterms:W3CDTF">2026-11-03T04:31:40Z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0x01010097692BAB3C3D464ABB612B3D62054762</vt:lpwstr>
  </property>
  <property fmtid="{D5CDD505-2E9C-101B-9397-08002B2CF9AE}" pid="3" name="MediaServiceImageTags">
    <vt:lpwstr/>
  </property>
</Properties>
</file>